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655" windowHeight="9210" tabRatio="616"/>
  </bookViews>
  <sheets>
    <sheet name="DIRESA CUSCO" sheetId="17" r:id="rId1"/>
    <sheet name="Acomayo" sheetId="5" r:id="rId2"/>
    <sheet name="Anta" sheetId="4" r:id="rId3"/>
    <sheet name="Calca" sheetId="7" r:id="rId4"/>
    <sheet name="Canas" sheetId="8" r:id="rId5"/>
    <sheet name="Canchis" sheetId="9" r:id="rId6"/>
    <sheet name="Chumbivilcas" sheetId="10" r:id="rId7"/>
    <sheet name="Cusco" sheetId="1" r:id="rId8"/>
    <sheet name="Espinar" sheetId="11" r:id="rId9"/>
    <sheet name="Convencion" sheetId="12" r:id="rId10"/>
    <sheet name="Paruro" sheetId="6" r:id="rId11"/>
    <sheet name="Paucartambo" sheetId="14" r:id="rId12"/>
    <sheet name="Quispicanchis" sheetId="15" r:id="rId13"/>
    <sheet name="Urubamba" sheetId="16" r:id="rId14"/>
  </sheets>
  <calcPr calcId="125725"/>
</workbook>
</file>

<file path=xl/calcChain.xml><?xml version="1.0" encoding="utf-8"?>
<calcChain xmlns="http://schemas.openxmlformats.org/spreadsheetml/2006/main">
  <c r="P22" i="17"/>
  <c r="P21"/>
  <c r="P20"/>
  <c r="P19"/>
  <c r="P18"/>
  <c r="P17"/>
  <c r="P16"/>
  <c r="P15"/>
  <c r="P14"/>
  <c r="P13"/>
  <c r="P12"/>
  <c r="P11"/>
  <c r="O22"/>
  <c r="N22"/>
  <c r="M22"/>
  <c r="J22"/>
  <c r="I22"/>
  <c r="H22"/>
  <c r="G22"/>
  <c r="F22"/>
  <c r="E22"/>
  <c r="C22"/>
  <c r="L22"/>
  <c r="K22"/>
  <c r="D22"/>
  <c r="P21" i="16"/>
  <c r="P20"/>
  <c r="P19"/>
  <c r="P18"/>
  <c r="P17"/>
  <c r="P16"/>
  <c r="P15"/>
  <c r="P14"/>
  <c r="P13"/>
  <c r="P12"/>
  <c r="P11"/>
  <c r="P21" i="15"/>
  <c r="P20"/>
  <c r="P19"/>
  <c r="P18"/>
  <c r="P17"/>
  <c r="P16"/>
  <c r="P15"/>
  <c r="P14"/>
  <c r="P13"/>
  <c r="P12"/>
  <c r="P11"/>
  <c r="P21" i="14"/>
  <c r="P20"/>
  <c r="P19"/>
  <c r="P18"/>
  <c r="P17"/>
  <c r="P16"/>
  <c r="P15"/>
  <c r="P14"/>
  <c r="P13"/>
  <c r="P12"/>
  <c r="P11"/>
  <c r="P21" i="6"/>
  <c r="P20"/>
  <c r="P19"/>
  <c r="P18"/>
  <c r="P17"/>
  <c r="P16"/>
  <c r="P15"/>
  <c r="P14"/>
  <c r="P13"/>
  <c r="P12"/>
  <c r="P11"/>
  <c r="P21" i="12"/>
  <c r="P20"/>
  <c r="P19"/>
  <c r="P18"/>
  <c r="P17"/>
  <c r="P16"/>
  <c r="P15"/>
  <c r="P14"/>
  <c r="P13"/>
  <c r="P12"/>
  <c r="P11"/>
  <c r="O22" i="16" l="1"/>
  <c r="P22" s="1"/>
  <c r="N22"/>
  <c r="M22"/>
  <c r="L22"/>
  <c r="K22"/>
  <c r="J22"/>
  <c r="I22"/>
  <c r="H22"/>
  <c r="G22"/>
  <c r="F22"/>
  <c r="E22"/>
  <c r="D22"/>
  <c r="C22"/>
  <c r="O22" i="15"/>
  <c r="P22" s="1"/>
  <c r="N22"/>
  <c r="M22"/>
  <c r="L22"/>
  <c r="K22"/>
  <c r="J22"/>
  <c r="I22"/>
  <c r="H22"/>
  <c r="G22"/>
  <c r="F22"/>
  <c r="E22"/>
  <c r="D22"/>
  <c r="C22"/>
  <c r="O22" i="14"/>
  <c r="P22" s="1"/>
  <c r="N22"/>
  <c r="M22"/>
  <c r="L22"/>
  <c r="K22"/>
  <c r="J22"/>
  <c r="I22"/>
  <c r="H22"/>
  <c r="G22"/>
  <c r="F22"/>
  <c r="E22"/>
  <c r="D22"/>
  <c r="C22"/>
  <c r="P21" i="11"/>
  <c r="P20"/>
  <c r="P19"/>
  <c r="P18"/>
  <c r="P17"/>
  <c r="P16"/>
  <c r="P15"/>
  <c r="P14"/>
  <c r="P13"/>
  <c r="P12"/>
  <c r="P11"/>
  <c r="O22" i="12" l="1"/>
  <c r="P22" s="1"/>
  <c r="N22"/>
  <c r="M22"/>
  <c r="L22"/>
  <c r="K22"/>
  <c r="J22"/>
  <c r="I22"/>
  <c r="H22"/>
  <c r="G22"/>
  <c r="F22"/>
  <c r="E22"/>
  <c r="D22"/>
  <c r="C22"/>
  <c r="O22" i="11"/>
  <c r="P22" s="1"/>
  <c r="N22"/>
  <c r="M22"/>
  <c r="L22"/>
  <c r="K22"/>
  <c r="J22"/>
  <c r="I22"/>
  <c r="H22"/>
  <c r="G22"/>
  <c r="F22"/>
  <c r="E22"/>
  <c r="D22"/>
  <c r="C22"/>
  <c r="P22" i="10"/>
  <c r="P21"/>
  <c r="M22"/>
  <c r="L22"/>
  <c r="I22"/>
  <c r="H22"/>
  <c r="G22"/>
  <c r="F22"/>
  <c r="E22"/>
  <c r="C22"/>
  <c r="P20"/>
  <c r="P19"/>
  <c r="P18"/>
  <c r="P17"/>
  <c r="P16"/>
  <c r="P15"/>
  <c r="P14"/>
  <c r="P13"/>
  <c r="P12"/>
  <c r="P11"/>
  <c r="O22"/>
  <c r="N22"/>
  <c r="K22"/>
  <c r="J22"/>
  <c r="D22"/>
  <c r="P21" i="9"/>
  <c r="P20"/>
  <c r="P19"/>
  <c r="P18"/>
  <c r="P17"/>
  <c r="P16"/>
  <c r="P15"/>
  <c r="P14"/>
  <c r="P13"/>
  <c r="P12"/>
  <c r="P11"/>
  <c r="L22"/>
  <c r="I22"/>
  <c r="H22"/>
  <c r="D22"/>
  <c r="C22"/>
  <c r="E22"/>
  <c r="F22"/>
  <c r="G22"/>
  <c r="J22"/>
  <c r="K22"/>
  <c r="M22"/>
  <c r="N22"/>
  <c r="O22"/>
  <c r="P22" s="1"/>
  <c r="N22" i="8"/>
  <c r="I22"/>
  <c r="F22"/>
  <c r="C22"/>
  <c r="P20"/>
  <c r="P19"/>
  <c r="P18"/>
  <c r="P17"/>
  <c r="P16"/>
  <c r="P15"/>
  <c r="P14"/>
  <c r="P13"/>
  <c r="P12"/>
  <c r="P11"/>
  <c r="O22"/>
  <c r="P22" s="1"/>
  <c r="M22"/>
  <c r="L22"/>
  <c r="K22"/>
  <c r="J22"/>
  <c r="H22"/>
  <c r="G22"/>
  <c r="E22"/>
  <c r="D22"/>
  <c r="P22" i="7"/>
  <c r="O22"/>
  <c r="M22"/>
  <c r="I22"/>
  <c r="G22"/>
  <c r="F22"/>
  <c r="P20"/>
  <c r="P19"/>
  <c r="P18"/>
  <c r="P17"/>
  <c r="P16"/>
  <c r="P15"/>
  <c r="P14"/>
  <c r="P13"/>
  <c r="P12"/>
  <c r="P11"/>
  <c r="N22"/>
  <c r="L22"/>
  <c r="K22"/>
  <c r="J22"/>
  <c r="H22"/>
  <c r="E22"/>
  <c r="D22"/>
  <c r="C22"/>
  <c r="P22" i="4"/>
  <c r="K22"/>
  <c r="J22"/>
  <c r="I22"/>
  <c r="C22"/>
  <c r="P20"/>
  <c r="P19"/>
  <c r="P18"/>
  <c r="P17"/>
  <c r="P16"/>
  <c r="P15"/>
  <c r="P14"/>
  <c r="P13"/>
  <c r="P12"/>
  <c r="P11"/>
  <c r="O22" i="6"/>
  <c r="P22" s="1"/>
  <c r="N22"/>
  <c r="M22"/>
  <c r="L22"/>
  <c r="K22"/>
  <c r="J22"/>
  <c r="I22"/>
  <c r="H22"/>
  <c r="G22"/>
  <c r="F22"/>
  <c r="E22"/>
  <c r="D22"/>
  <c r="C22"/>
  <c r="O22" i="5"/>
  <c r="P22" s="1"/>
  <c r="M22"/>
  <c r="L22"/>
  <c r="K22"/>
  <c r="J22"/>
  <c r="I22"/>
  <c r="H22"/>
  <c r="G22"/>
  <c r="E22"/>
  <c r="D22"/>
  <c r="C22"/>
  <c r="P20"/>
  <c r="P19"/>
  <c r="P18"/>
  <c r="P17"/>
  <c r="P16"/>
  <c r="P15"/>
  <c r="P14"/>
  <c r="P13"/>
  <c r="P12"/>
  <c r="P11"/>
  <c r="N22"/>
  <c r="F22"/>
  <c r="O22" i="4"/>
  <c r="N22"/>
  <c r="M22"/>
  <c r="L22"/>
  <c r="H22"/>
  <c r="G22"/>
  <c r="F22"/>
  <c r="E22"/>
  <c r="D22"/>
  <c r="K22" i="1"/>
  <c r="P20"/>
  <c r="P19"/>
  <c r="P18"/>
  <c r="P17"/>
  <c r="P16"/>
  <c r="P15"/>
  <c r="P14"/>
  <c r="P13"/>
  <c r="P12"/>
  <c r="P11"/>
  <c r="O22"/>
  <c r="P22" s="1"/>
  <c r="N22"/>
  <c r="M22"/>
  <c r="L22"/>
  <c r="J22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<sst xmlns="http://schemas.openxmlformats.org/spreadsheetml/2006/main" count="490" uniqueCount="54">
  <si>
    <t>&lt; 28dias</t>
  </si>
  <si>
    <t>29d-11m</t>
  </si>
  <si>
    <t>1-4a</t>
  </si>
  <si>
    <t>5-11a</t>
  </si>
  <si>
    <t>12-14a</t>
  </si>
  <si>
    <t>15-17a</t>
  </si>
  <si>
    <t>18-24a</t>
  </si>
  <si>
    <t>25-29a</t>
  </si>
  <si>
    <t>30-44a</t>
  </si>
  <si>
    <t>45-59a</t>
  </si>
  <si>
    <t>60-79a</t>
  </si>
  <si>
    <t>80-+a</t>
  </si>
  <si>
    <t>Enfermedades del sistema respiratorio</t>
  </si>
  <si>
    <t>Enfermedades del sistema circulatorio</t>
  </si>
  <si>
    <t>Tumores [neoplasias]</t>
  </si>
  <si>
    <t>Traumatismos, envenenamientos y algunas otras consecuencias de causas externas</t>
  </si>
  <si>
    <t>Enfermedades del sistema digestivo</t>
  </si>
  <si>
    <t>Causas externas de morbilidad y de mortalidad</t>
  </si>
  <si>
    <t>Sintomas, signos y hallazgos anormales clínicos y de laboratorio, no clasificados en otra parte</t>
  </si>
  <si>
    <t>Enfermedades del sistema genitourinario</t>
  </si>
  <si>
    <t>Ciertas enfermedades infecciosas y parasitarias</t>
  </si>
  <si>
    <t>Enfermedades del sistema nervioso</t>
  </si>
  <si>
    <t>Enfermedades endocrinas, nutricionales y metabólicas</t>
  </si>
  <si>
    <t>Ciertas afecciones originadas en el período perinatal</t>
  </si>
  <si>
    <t>Enfermedades de la sangre y de los órganos hematopoyéticos, y ciertos trastornos que afectan el mecanismo de la inmunidad</t>
  </si>
  <si>
    <t>N°</t>
  </si>
  <si>
    <t>Grupo de Causas</t>
  </si>
  <si>
    <t>DIEZ PRIMERAS CAUSAS DE MORTALIDAD GENERAL</t>
  </si>
  <si>
    <t>PROVINCIA DE CUSCO, 2013</t>
  </si>
  <si>
    <t>GRUPO ETAREO</t>
  </si>
  <si>
    <t>%</t>
  </si>
  <si>
    <t>TOTAL</t>
  </si>
  <si>
    <t>Todas las demas Causas</t>
  </si>
  <si>
    <t>Fuente: Direccion de estadistica, informatica y Telecomunicaciones</t>
  </si>
  <si>
    <t>Direccion Regional de Salud Cusco</t>
  </si>
  <si>
    <t>Direccion de Inteligencia Sanitraria</t>
  </si>
  <si>
    <t>Direccion de Estadistica, Informatica y Telecomunicaciones</t>
  </si>
  <si>
    <t>PROVINCIA DE ACOMAYO, 2013</t>
  </si>
  <si>
    <t>Todas las demas causas</t>
  </si>
  <si>
    <t>PROVINCIA DE ANTA, 2013</t>
  </si>
  <si>
    <t>PROVINCIA DE CALCA, 2013</t>
  </si>
  <si>
    <t>PROVINCIA DE CANAS, 2013</t>
  </si>
  <si>
    <t>PROVINCIA DE CHUMBIVILCAS, 2013</t>
  </si>
  <si>
    <t>PROVINCIA DE CANCHIS, 2013</t>
  </si>
  <si>
    <t>PROVINCIA DE ESPINAR, 2013</t>
  </si>
  <si>
    <t>Enfermedades de la piel y del tejido subcutáneo</t>
  </si>
  <si>
    <t>PROVINCIA DE LA CONVENCION, 2013</t>
  </si>
  <si>
    <t>PROVINCIA DE PARURO, 2013</t>
  </si>
  <si>
    <t>PROVINCIA DE PAUCARTAMBO, 2013</t>
  </si>
  <si>
    <t>PROVINCIA DE QUISPICANCHIS, 2013</t>
  </si>
  <si>
    <t>Total General</t>
  </si>
  <si>
    <t>PROVINCIA DE URUBAMBA, 2013</t>
  </si>
  <si>
    <t>PROVINCIA DE DIRESA, 2013</t>
  </si>
  <si>
    <t>Fuente: Direccion de Estadistica, Informatica y Telecomunicaciones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</si>
</sst>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4" fontId="2" fillId="0" borderId="1" xfId="1" applyNumberFormat="1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NumberFormat="1" applyBorder="1" applyAlignment="1"/>
    <xf numFmtId="0" fontId="0" fillId="0" borderId="1" xfId="0" applyNumberFormat="1" applyBorder="1" applyAlignment="1">
      <alignment vertical="center" wrapText="1"/>
    </xf>
    <xf numFmtId="164" fontId="2" fillId="0" borderId="1" xfId="1" applyNumberFormat="1" applyFont="1" applyBorder="1" applyAlignment="1"/>
    <xf numFmtId="0" fontId="2" fillId="2" borderId="1" xfId="0" applyFont="1" applyFill="1" applyBorder="1" applyAlignment="1"/>
    <xf numFmtId="9" fontId="2" fillId="2" borderId="1" xfId="1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B27" sqref="B27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>
        <v>9</v>
      </c>
      <c r="D11" s="16">
        <v>47</v>
      </c>
      <c r="E11" s="16">
        <v>17</v>
      </c>
      <c r="F11" s="16">
        <v>15</v>
      </c>
      <c r="G11" s="16">
        <v>4</v>
      </c>
      <c r="H11" s="16">
        <v>7</v>
      </c>
      <c r="I11" s="16">
        <v>11</v>
      </c>
      <c r="J11" s="16">
        <v>6</v>
      </c>
      <c r="K11" s="16">
        <v>35</v>
      </c>
      <c r="L11" s="16">
        <v>88</v>
      </c>
      <c r="M11" s="16">
        <v>255</v>
      </c>
      <c r="N11" s="16">
        <v>339</v>
      </c>
      <c r="O11" s="16">
        <v>833</v>
      </c>
      <c r="P11" s="14">
        <f>O11/3868</f>
        <v>0.21535677352637023</v>
      </c>
    </row>
    <row r="12" spans="1:16">
      <c r="A12" s="2">
        <v>2</v>
      </c>
      <c r="B12" s="23" t="s">
        <v>13</v>
      </c>
      <c r="C12" s="16">
        <v>2</v>
      </c>
      <c r="D12" s="16">
        <v>4</v>
      </c>
      <c r="E12" s="16">
        <v>7</v>
      </c>
      <c r="F12" s="16">
        <v>5</v>
      </c>
      <c r="G12" s="16">
        <v>5</v>
      </c>
      <c r="H12" s="16"/>
      <c r="I12" s="16">
        <v>10</v>
      </c>
      <c r="J12" s="16">
        <v>1</v>
      </c>
      <c r="K12" s="16">
        <v>29</v>
      </c>
      <c r="L12" s="16">
        <v>56</v>
      </c>
      <c r="M12" s="16">
        <v>206</v>
      </c>
      <c r="N12" s="16">
        <v>201</v>
      </c>
      <c r="O12" s="16">
        <v>526</v>
      </c>
      <c r="P12" s="14">
        <f t="shared" ref="P12:P22" si="0">O12/3868</f>
        <v>0.13598759048603928</v>
      </c>
    </row>
    <row r="13" spans="1:16">
      <c r="A13" s="2">
        <v>3</v>
      </c>
      <c r="B13" s="23" t="s">
        <v>17</v>
      </c>
      <c r="C13" s="16">
        <v>7</v>
      </c>
      <c r="D13" s="16">
        <v>37</v>
      </c>
      <c r="E13" s="16">
        <v>30</v>
      </c>
      <c r="F13" s="16">
        <v>22</v>
      </c>
      <c r="G13" s="16">
        <v>13</v>
      </c>
      <c r="H13" s="16">
        <v>11</v>
      </c>
      <c r="I13" s="16">
        <v>53</v>
      </c>
      <c r="J13" s="16">
        <v>24</v>
      </c>
      <c r="K13" s="16">
        <v>75</v>
      </c>
      <c r="L13" s="16">
        <v>65</v>
      </c>
      <c r="M13" s="16">
        <v>63</v>
      </c>
      <c r="N13" s="16">
        <v>22</v>
      </c>
      <c r="O13" s="16">
        <v>422</v>
      </c>
      <c r="P13" s="14">
        <f t="shared" si="0"/>
        <v>0.10910031023784902</v>
      </c>
    </row>
    <row r="14" spans="1:16">
      <c r="A14" s="2">
        <v>4</v>
      </c>
      <c r="B14" s="23" t="s">
        <v>14</v>
      </c>
      <c r="C14" s="16"/>
      <c r="D14" s="16"/>
      <c r="E14" s="16">
        <v>1</v>
      </c>
      <c r="F14" s="16">
        <v>8</v>
      </c>
      <c r="G14" s="16">
        <v>1</v>
      </c>
      <c r="H14" s="16">
        <v>3</v>
      </c>
      <c r="I14" s="16">
        <v>11</v>
      </c>
      <c r="J14" s="16">
        <v>7</v>
      </c>
      <c r="K14" s="16">
        <v>32</v>
      </c>
      <c r="L14" s="16">
        <v>74</v>
      </c>
      <c r="M14" s="16">
        <v>191</v>
      </c>
      <c r="N14" s="16">
        <v>75</v>
      </c>
      <c r="O14" s="16">
        <v>403</v>
      </c>
      <c r="P14" s="14">
        <f t="shared" si="0"/>
        <v>0.10418821096173733</v>
      </c>
    </row>
    <row r="15" spans="1:16">
      <c r="A15" s="2">
        <v>5</v>
      </c>
      <c r="B15" s="23" t="s">
        <v>16</v>
      </c>
      <c r="C15" s="16">
        <v>2</v>
      </c>
      <c r="D15" s="16">
        <v>4</v>
      </c>
      <c r="E15" s="16">
        <v>4</v>
      </c>
      <c r="F15" s="16">
        <v>3</v>
      </c>
      <c r="G15" s="16"/>
      <c r="H15" s="16">
        <v>3</v>
      </c>
      <c r="I15" s="16">
        <v>1</v>
      </c>
      <c r="J15" s="16">
        <v>1</v>
      </c>
      <c r="K15" s="16">
        <v>32</v>
      </c>
      <c r="L15" s="16">
        <v>92</v>
      </c>
      <c r="M15" s="16">
        <v>127</v>
      </c>
      <c r="N15" s="16">
        <v>56</v>
      </c>
      <c r="O15" s="16">
        <v>325</v>
      </c>
      <c r="P15" s="14">
        <f t="shared" si="0"/>
        <v>8.4022750775594623E-2</v>
      </c>
    </row>
    <row r="16" spans="1:16" ht="30">
      <c r="A16" s="2">
        <v>6</v>
      </c>
      <c r="B16" s="23" t="s">
        <v>15</v>
      </c>
      <c r="C16" s="16">
        <v>6</v>
      </c>
      <c r="D16" s="16">
        <v>18</v>
      </c>
      <c r="E16" s="16">
        <v>7</v>
      </c>
      <c r="F16" s="16">
        <v>7</v>
      </c>
      <c r="G16" s="16">
        <v>6</v>
      </c>
      <c r="H16" s="16">
        <v>9</v>
      </c>
      <c r="I16" s="16">
        <v>27</v>
      </c>
      <c r="J16" s="16">
        <v>19</v>
      </c>
      <c r="K16" s="16">
        <v>50</v>
      </c>
      <c r="L16" s="16">
        <v>43</v>
      </c>
      <c r="M16" s="16">
        <v>54</v>
      </c>
      <c r="N16" s="16">
        <v>22</v>
      </c>
      <c r="O16" s="16">
        <v>268</v>
      </c>
      <c r="P16" s="14">
        <f t="shared" si="0"/>
        <v>6.9286452947259561E-2</v>
      </c>
    </row>
    <row r="17" spans="1:16">
      <c r="A17" s="2">
        <v>7</v>
      </c>
      <c r="B17" s="23" t="s">
        <v>19</v>
      </c>
      <c r="C17" s="16"/>
      <c r="D17" s="16">
        <v>1</v>
      </c>
      <c r="E17" s="16">
        <v>1</v>
      </c>
      <c r="F17" s="16">
        <v>5</v>
      </c>
      <c r="G17" s="16">
        <v>1</v>
      </c>
      <c r="H17" s="16"/>
      <c r="I17" s="16">
        <v>1</v>
      </c>
      <c r="J17" s="16">
        <v>1</v>
      </c>
      <c r="K17" s="16">
        <v>9</v>
      </c>
      <c r="L17" s="16">
        <v>16</v>
      </c>
      <c r="M17" s="16">
        <v>95</v>
      </c>
      <c r="N17" s="16">
        <v>96</v>
      </c>
      <c r="O17" s="16">
        <v>226</v>
      </c>
      <c r="P17" s="14">
        <f t="shared" si="0"/>
        <v>5.8428128231644262E-2</v>
      </c>
    </row>
    <row r="18" spans="1:16">
      <c r="A18" s="2">
        <v>8</v>
      </c>
      <c r="B18" s="23" t="s">
        <v>20</v>
      </c>
      <c r="C18" s="16">
        <v>1</v>
      </c>
      <c r="D18" s="16">
        <v>3</v>
      </c>
      <c r="E18" s="16">
        <v>6</v>
      </c>
      <c r="F18" s="16">
        <v>2</v>
      </c>
      <c r="G18" s="16">
        <v>1</v>
      </c>
      <c r="H18" s="16">
        <v>4</v>
      </c>
      <c r="I18" s="16">
        <v>7</v>
      </c>
      <c r="J18" s="16">
        <v>4</v>
      </c>
      <c r="K18" s="16">
        <v>17</v>
      </c>
      <c r="L18" s="16">
        <v>20</v>
      </c>
      <c r="M18" s="16">
        <v>89</v>
      </c>
      <c r="N18" s="16">
        <v>63</v>
      </c>
      <c r="O18" s="16">
        <v>217</v>
      </c>
      <c r="P18" s="14">
        <f t="shared" si="0"/>
        <v>5.6101344364012408E-2</v>
      </c>
    </row>
    <row r="19" spans="1:16" ht="30">
      <c r="A19" s="2">
        <v>9</v>
      </c>
      <c r="B19" s="23" t="s">
        <v>18</v>
      </c>
      <c r="C19" s="16">
        <v>3</v>
      </c>
      <c r="D19" s="16">
        <v>11</v>
      </c>
      <c r="E19" s="16">
        <v>2</v>
      </c>
      <c r="F19" s="16">
        <v>3</v>
      </c>
      <c r="G19" s="16">
        <v>1</v>
      </c>
      <c r="H19" s="16">
        <v>3</v>
      </c>
      <c r="I19" s="16">
        <v>15</v>
      </c>
      <c r="J19" s="16">
        <v>1</v>
      </c>
      <c r="K19" s="16">
        <v>16</v>
      </c>
      <c r="L19" s="16">
        <v>20</v>
      </c>
      <c r="M19" s="16">
        <v>71</v>
      </c>
      <c r="N19" s="16">
        <v>58</v>
      </c>
      <c r="O19" s="16">
        <v>204</v>
      </c>
      <c r="P19" s="14">
        <f t="shared" si="0"/>
        <v>5.2740434332988625E-2</v>
      </c>
    </row>
    <row r="20" spans="1:16" ht="30">
      <c r="A20" s="2">
        <v>10</v>
      </c>
      <c r="B20" s="23" t="s">
        <v>22</v>
      </c>
      <c r="C20" s="16">
        <v>1</v>
      </c>
      <c r="D20" s="16">
        <v>2</v>
      </c>
      <c r="E20" s="16">
        <v>2</v>
      </c>
      <c r="F20" s="16">
        <v>1</v>
      </c>
      <c r="G20" s="16"/>
      <c r="H20" s="16"/>
      <c r="I20" s="16">
        <v>1</v>
      </c>
      <c r="J20" s="16">
        <v>1</v>
      </c>
      <c r="K20" s="16">
        <v>3</v>
      </c>
      <c r="L20" s="16">
        <v>8</v>
      </c>
      <c r="M20" s="16">
        <v>63</v>
      </c>
      <c r="N20" s="16">
        <v>59</v>
      </c>
      <c r="O20" s="16">
        <v>141</v>
      </c>
      <c r="P20" s="14">
        <f t="shared" si="0"/>
        <v>3.6452947259565667E-2</v>
      </c>
    </row>
    <row r="21" spans="1:16">
      <c r="A21" s="2"/>
      <c r="B21" s="23" t="s">
        <v>38</v>
      </c>
      <c r="C21" s="16">
        <v>81</v>
      </c>
      <c r="D21" s="16">
        <v>29</v>
      </c>
      <c r="E21" s="16">
        <v>8</v>
      </c>
      <c r="F21" s="16">
        <v>6</v>
      </c>
      <c r="G21" s="16">
        <v>5</v>
      </c>
      <c r="H21" s="16">
        <v>8</v>
      </c>
      <c r="I21" s="16">
        <v>11</v>
      </c>
      <c r="J21" s="16">
        <v>6</v>
      </c>
      <c r="K21" s="16">
        <v>28</v>
      </c>
      <c r="L21" s="16">
        <v>34</v>
      </c>
      <c r="M21" s="16">
        <v>47</v>
      </c>
      <c r="N21" s="16">
        <v>40</v>
      </c>
      <c r="O21" s="16">
        <v>303</v>
      </c>
      <c r="P21" s="14">
        <f t="shared" si="0"/>
        <v>7.833505687693898E-2</v>
      </c>
    </row>
    <row r="22" spans="1:16">
      <c r="A22" s="30" t="s">
        <v>31</v>
      </c>
      <c r="B22" s="30"/>
      <c r="C22" s="12">
        <f t="shared" ref="C22:O22" si="1">SUM(C11:C21)</f>
        <v>112</v>
      </c>
      <c r="D22" s="12">
        <f t="shared" si="1"/>
        <v>156</v>
      </c>
      <c r="E22" s="12">
        <f t="shared" si="1"/>
        <v>85</v>
      </c>
      <c r="F22" s="12">
        <f t="shared" si="1"/>
        <v>77</v>
      </c>
      <c r="G22" s="12">
        <f t="shared" si="1"/>
        <v>37</v>
      </c>
      <c r="H22" s="12">
        <f t="shared" si="1"/>
        <v>48</v>
      </c>
      <c r="I22" s="12">
        <f t="shared" si="1"/>
        <v>148</v>
      </c>
      <c r="J22" s="12">
        <f t="shared" si="1"/>
        <v>71</v>
      </c>
      <c r="K22" s="12">
        <f t="shared" si="1"/>
        <v>326</v>
      </c>
      <c r="L22" s="12">
        <f t="shared" si="1"/>
        <v>516</v>
      </c>
      <c r="M22" s="12">
        <f t="shared" si="1"/>
        <v>1261</v>
      </c>
      <c r="N22" s="12">
        <f t="shared" si="1"/>
        <v>1031</v>
      </c>
      <c r="O22" s="12">
        <f t="shared" si="1"/>
        <v>3868</v>
      </c>
      <c r="P22" s="15">
        <f t="shared" si="0"/>
        <v>1</v>
      </c>
    </row>
    <row r="23" spans="1:16">
      <c r="A23" s="9" t="s">
        <v>53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1" t="s">
        <v>17</v>
      </c>
      <c r="C11" s="16"/>
      <c r="D11" s="16">
        <v>6</v>
      </c>
      <c r="E11" s="16">
        <v>8</v>
      </c>
      <c r="F11" s="16">
        <v>4</v>
      </c>
      <c r="G11" s="16"/>
      <c r="H11" s="16">
        <v>3</v>
      </c>
      <c r="I11" s="16">
        <v>13</v>
      </c>
      <c r="J11" s="16">
        <v>7</v>
      </c>
      <c r="K11" s="16">
        <v>16</v>
      </c>
      <c r="L11" s="16">
        <v>14</v>
      </c>
      <c r="M11" s="16">
        <v>9</v>
      </c>
      <c r="N11" s="16">
        <v>4</v>
      </c>
      <c r="O11" s="16">
        <v>84</v>
      </c>
      <c r="P11" s="14">
        <f>O11/379</f>
        <v>0.22163588390501318</v>
      </c>
    </row>
    <row r="12" spans="1:16">
      <c r="A12" s="2">
        <v>2</v>
      </c>
      <c r="B12" s="1" t="s">
        <v>14</v>
      </c>
      <c r="C12" s="16"/>
      <c r="D12" s="16"/>
      <c r="E12" s="16"/>
      <c r="F12" s="16">
        <v>1</v>
      </c>
      <c r="G12" s="16"/>
      <c r="H12" s="16"/>
      <c r="I12" s="16">
        <v>3</v>
      </c>
      <c r="J12" s="16">
        <v>1</v>
      </c>
      <c r="K12" s="16">
        <v>3</v>
      </c>
      <c r="L12" s="16">
        <v>10</v>
      </c>
      <c r="M12" s="16">
        <v>28</v>
      </c>
      <c r="N12" s="16">
        <v>8</v>
      </c>
      <c r="O12" s="16">
        <v>54</v>
      </c>
      <c r="P12" s="14">
        <f t="shared" ref="P12:P21" si="0">O12/379</f>
        <v>0.14248021108179421</v>
      </c>
    </row>
    <row r="13" spans="1:16">
      <c r="A13" s="2">
        <v>3</v>
      </c>
      <c r="B13" s="1" t="s">
        <v>12</v>
      </c>
      <c r="C13" s="16"/>
      <c r="D13" s="16">
        <v>3</v>
      </c>
      <c r="E13" s="16">
        <v>2</v>
      </c>
      <c r="F13" s="16">
        <v>1</v>
      </c>
      <c r="G13" s="16"/>
      <c r="H13" s="16"/>
      <c r="I13" s="16">
        <v>1</v>
      </c>
      <c r="J13" s="16">
        <v>1</v>
      </c>
      <c r="K13" s="16">
        <v>5</v>
      </c>
      <c r="L13" s="16">
        <v>3</v>
      </c>
      <c r="M13" s="16">
        <v>16</v>
      </c>
      <c r="N13" s="16">
        <v>13</v>
      </c>
      <c r="O13" s="16">
        <v>45</v>
      </c>
      <c r="P13" s="14">
        <f t="shared" si="0"/>
        <v>0.11873350923482849</v>
      </c>
    </row>
    <row r="14" spans="1:16">
      <c r="A14" s="2">
        <v>4</v>
      </c>
      <c r="B14" s="1" t="s">
        <v>13</v>
      </c>
      <c r="C14" s="16"/>
      <c r="D14" s="16"/>
      <c r="E14" s="16">
        <v>2</v>
      </c>
      <c r="F14" s="16"/>
      <c r="G14" s="16"/>
      <c r="H14" s="16"/>
      <c r="I14" s="16">
        <v>2</v>
      </c>
      <c r="J14" s="16"/>
      <c r="K14" s="16">
        <v>1</v>
      </c>
      <c r="L14" s="16">
        <v>5</v>
      </c>
      <c r="M14" s="16">
        <v>19</v>
      </c>
      <c r="N14" s="16">
        <v>13</v>
      </c>
      <c r="O14" s="16">
        <v>42</v>
      </c>
      <c r="P14" s="14">
        <f t="shared" si="0"/>
        <v>0.11081794195250659</v>
      </c>
    </row>
    <row r="15" spans="1:16">
      <c r="A15" s="2">
        <v>5</v>
      </c>
      <c r="B15" s="1" t="s">
        <v>20</v>
      </c>
      <c r="C15" s="16"/>
      <c r="D15" s="16">
        <v>3</v>
      </c>
      <c r="E15" s="16">
        <v>4</v>
      </c>
      <c r="F15" s="16"/>
      <c r="G15" s="16"/>
      <c r="H15" s="16"/>
      <c r="I15" s="16">
        <v>1</v>
      </c>
      <c r="J15" s="16">
        <v>2</v>
      </c>
      <c r="K15" s="16">
        <v>2</v>
      </c>
      <c r="L15" s="16">
        <v>6</v>
      </c>
      <c r="M15" s="16">
        <v>12</v>
      </c>
      <c r="N15" s="16">
        <v>6</v>
      </c>
      <c r="O15" s="16">
        <v>36</v>
      </c>
      <c r="P15" s="14">
        <f t="shared" si="0"/>
        <v>9.498680738786279E-2</v>
      </c>
    </row>
    <row r="16" spans="1:16">
      <c r="A16" s="2">
        <v>6</v>
      </c>
      <c r="B16" s="1" t="s">
        <v>16</v>
      </c>
      <c r="C16" s="16"/>
      <c r="D16" s="16"/>
      <c r="E16" s="16"/>
      <c r="F16" s="16"/>
      <c r="G16" s="16"/>
      <c r="H16" s="16"/>
      <c r="I16" s="16"/>
      <c r="J16" s="16"/>
      <c r="K16" s="16">
        <v>4</v>
      </c>
      <c r="L16" s="16">
        <v>9</v>
      </c>
      <c r="M16" s="16">
        <v>14</v>
      </c>
      <c r="N16" s="16">
        <v>2</v>
      </c>
      <c r="O16" s="16">
        <v>29</v>
      </c>
      <c r="P16" s="14">
        <f t="shared" si="0"/>
        <v>7.6517150395778361E-2</v>
      </c>
    </row>
    <row r="17" spans="1:16" ht="30">
      <c r="A17" s="2">
        <v>7</v>
      </c>
      <c r="B17" s="1" t="s">
        <v>15</v>
      </c>
      <c r="C17" s="16"/>
      <c r="D17" s="16">
        <v>1</v>
      </c>
      <c r="E17" s="16"/>
      <c r="F17" s="16"/>
      <c r="G17" s="16">
        <v>1</v>
      </c>
      <c r="H17" s="16">
        <v>2</v>
      </c>
      <c r="I17" s="16">
        <v>2</v>
      </c>
      <c r="J17" s="16"/>
      <c r="K17" s="16">
        <v>3</v>
      </c>
      <c r="L17" s="16">
        <v>3</v>
      </c>
      <c r="M17" s="16">
        <v>2</v>
      </c>
      <c r="N17" s="16"/>
      <c r="O17" s="16">
        <v>14</v>
      </c>
      <c r="P17" s="14">
        <f t="shared" si="0"/>
        <v>3.6939313984168866E-2</v>
      </c>
    </row>
    <row r="18" spans="1:16">
      <c r="A18" s="2">
        <v>8</v>
      </c>
      <c r="B18" s="1" t="s">
        <v>21</v>
      </c>
      <c r="C18" s="16"/>
      <c r="D18" s="16">
        <v>1</v>
      </c>
      <c r="E18" s="16">
        <v>2</v>
      </c>
      <c r="F18" s="16">
        <v>1</v>
      </c>
      <c r="G18" s="16"/>
      <c r="H18" s="16">
        <v>1</v>
      </c>
      <c r="I18" s="16"/>
      <c r="J18" s="16"/>
      <c r="K18" s="16">
        <v>3</v>
      </c>
      <c r="L18" s="16">
        <v>2</v>
      </c>
      <c r="M18" s="16">
        <v>2</v>
      </c>
      <c r="N18" s="16">
        <v>1</v>
      </c>
      <c r="O18" s="16">
        <v>13</v>
      </c>
      <c r="P18" s="14">
        <f t="shared" si="0"/>
        <v>3.430079155672823E-2</v>
      </c>
    </row>
    <row r="19" spans="1:16">
      <c r="A19" s="2">
        <v>9</v>
      </c>
      <c r="B19" s="1" t="s">
        <v>23</v>
      </c>
      <c r="C19" s="16">
        <v>12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12</v>
      </c>
      <c r="P19" s="14">
        <f t="shared" si="0"/>
        <v>3.1662269129287601E-2</v>
      </c>
    </row>
    <row r="20" spans="1:16" ht="30">
      <c r="A20" s="2">
        <v>10</v>
      </c>
      <c r="B20" s="1" t="s">
        <v>22</v>
      </c>
      <c r="C20" s="16"/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>
        <v>1</v>
      </c>
      <c r="M20" s="16">
        <v>3</v>
      </c>
      <c r="N20" s="16">
        <v>6</v>
      </c>
      <c r="O20" s="16">
        <v>12</v>
      </c>
      <c r="P20" s="14">
        <f t="shared" si="0"/>
        <v>3.1662269129287601E-2</v>
      </c>
    </row>
    <row r="21" spans="1:16">
      <c r="A21" s="2"/>
      <c r="B21" s="1" t="s">
        <v>32</v>
      </c>
      <c r="C21" s="16">
        <v>2</v>
      </c>
      <c r="D21" s="16">
        <v>2</v>
      </c>
      <c r="E21" s="16">
        <v>1</v>
      </c>
      <c r="F21" s="16">
        <v>2</v>
      </c>
      <c r="G21" s="16">
        <v>0</v>
      </c>
      <c r="H21" s="16">
        <v>0</v>
      </c>
      <c r="I21" s="16">
        <v>0</v>
      </c>
      <c r="J21" s="16">
        <v>0</v>
      </c>
      <c r="K21" s="16">
        <v>5</v>
      </c>
      <c r="L21" s="16">
        <v>4</v>
      </c>
      <c r="M21" s="16">
        <v>14</v>
      </c>
      <c r="N21" s="16">
        <v>8</v>
      </c>
      <c r="O21" s="16">
        <v>38</v>
      </c>
      <c r="P21" s="14">
        <f t="shared" si="0"/>
        <v>0.10026385224274406</v>
      </c>
    </row>
    <row r="22" spans="1:16">
      <c r="A22" s="32" t="s">
        <v>31</v>
      </c>
      <c r="B22" s="33"/>
      <c r="C22" s="12">
        <f t="shared" ref="C22:O22" si="1">SUM(C11:C21)</f>
        <v>14</v>
      </c>
      <c r="D22" s="12">
        <f t="shared" si="1"/>
        <v>17</v>
      </c>
      <c r="E22" s="12">
        <f t="shared" si="1"/>
        <v>20</v>
      </c>
      <c r="F22" s="12">
        <f t="shared" si="1"/>
        <v>9</v>
      </c>
      <c r="G22" s="12">
        <f t="shared" si="1"/>
        <v>1</v>
      </c>
      <c r="H22" s="12">
        <f t="shared" si="1"/>
        <v>6</v>
      </c>
      <c r="I22" s="12">
        <f t="shared" si="1"/>
        <v>22</v>
      </c>
      <c r="J22" s="12">
        <f t="shared" si="1"/>
        <v>11</v>
      </c>
      <c r="K22" s="12">
        <f t="shared" si="1"/>
        <v>42</v>
      </c>
      <c r="L22" s="12">
        <f t="shared" si="1"/>
        <v>57</v>
      </c>
      <c r="M22" s="12">
        <f t="shared" si="1"/>
        <v>119</v>
      </c>
      <c r="N22" s="12">
        <f t="shared" si="1"/>
        <v>61</v>
      </c>
      <c r="O22" s="12">
        <f t="shared" si="1"/>
        <v>379</v>
      </c>
      <c r="P22" s="15">
        <f>O22/379</f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G10" sqref="G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1" t="s">
        <v>13</v>
      </c>
      <c r="C11" s="16"/>
      <c r="D11" s="16"/>
      <c r="E11" s="16">
        <v>3</v>
      </c>
      <c r="F11" s="16"/>
      <c r="G11" s="16">
        <v>3</v>
      </c>
      <c r="H11" s="3"/>
      <c r="I11" s="16">
        <v>1</v>
      </c>
      <c r="J11" s="16"/>
      <c r="K11" s="16">
        <v>4</v>
      </c>
      <c r="L11" s="16">
        <v>2</v>
      </c>
      <c r="M11" s="16">
        <v>9</v>
      </c>
      <c r="N11" s="16">
        <v>8</v>
      </c>
      <c r="O11" s="16">
        <v>30</v>
      </c>
      <c r="P11" s="14">
        <f>O11/139</f>
        <v>0.21582733812949639</v>
      </c>
    </row>
    <row r="12" spans="1:16">
      <c r="A12" s="2">
        <v>2</v>
      </c>
      <c r="B12" s="1" t="s">
        <v>12</v>
      </c>
      <c r="C12" s="16">
        <v>2</v>
      </c>
      <c r="D12" s="16"/>
      <c r="E12" s="16"/>
      <c r="F12" s="16"/>
      <c r="G12" s="16"/>
      <c r="H12" s="3"/>
      <c r="I12" s="16"/>
      <c r="J12" s="16"/>
      <c r="K12" s="16"/>
      <c r="L12" s="16">
        <v>4</v>
      </c>
      <c r="M12" s="16">
        <v>12</v>
      </c>
      <c r="N12" s="16">
        <v>7</v>
      </c>
      <c r="O12" s="16">
        <v>25</v>
      </c>
      <c r="P12" s="14">
        <f t="shared" ref="P12:P21" si="0">O12/139</f>
        <v>0.17985611510791366</v>
      </c>
    </row>
    <row r="13" spans="1:16" ht="30">
      <c r="A13" s="2">
        <v>3</v>
      </c>
      <c r="B13" s="1" t="s">
        <v>15</v>
      </c>
      <c r="C13" s="16"/>
      <c r="D13" s="16">
        <v>1</v>
      </c>
      <c r="E13" s="16"/>
      <c r="F13" s="16">
        <v>1</v>
      </c>
      <c r="G13" s="16"/>
      <c r="H13" s="3"/>
      <c r="I13" s="16">
        <v>3</v>
      </c>
      <c r="J13" s="16"/>
      <c r="K13" s="16">
        <v>2</v>
      </c>
      <c r="L13" s="16">
        <v>5</v>
      </c>
      <c r="M13" s="16">
        <v>3</v>
      </c>
      <c r="N13" s="16">
        <v>1</v>
      </c>
      <c r="O13" s="16">
        <v>16</v>
      </c>
      <c r="P13" s="14">
        <f t="shared" si="0"/>
        <v>0.11510791366906475</v>
      </c>
    </row>
    <row r="14" spans="1:16">
      <c r="A14" s="2">
        <v>4</v>
      </c>
      <c r="B14" s="1" t="s">
        <v>16</v>
      </c>
      <c r="C14" s="16"/>
      <c r="D14" s="16"/>
      <c r="E14" s="16"/>
      <c r="F14" s="16"/>
      <c r="G14" s="16"/>
      <c r="H14" s="3"/>
      <c r="I14" s="16"/>
      <c r="J14" s="16"/>
      <c r="K14" s="16"/>
      <c r="L14" s="16">
        <v>3</v>
      </c>
      <c r="M14" s="16">
        <v>8</v>
      </c>
      <c r="N14" s="16">
        <v>2</v>
      </c>
      <c r="O14" s="16">
        <v>13</v>
      </c>
      <c r="P14" s="14">
        <f t="shared" si="0"/>
        <v>9.3525179856115109E-2</v>
      </c>
    </row>
    <row r="15" spans="1:16" ht="30">
      <c r="A15" s="2">
        <v>5</v>
      </c>
      <c r="B15" s="1" t="s">
        <v>18</v>
      </c>
      <c r="C15" s="16"/>
      <c r="D15" s="16"/>
      <c r="E15" s="16"/>
      <c r="F15" s="16"/>
      <c r="G15" s="16"/>
      <c r="H15" s="3"/>
      <c r="I15" s="16"/>
      <c r="J15" s="16"/>
      <c r="K15" s="16"/>
      <c r="L15" s="16"/>
      <c r="M15" s="16">
        <v>6</v>
      </c>
      <c r="N15" s="16">
        <v>6</v>
      </c>
      <c r="O15" s="16">
        <v>12</v>
      </c>
      <c r="P15" s="14">
        <f t="shared" si="0"/>
        <v>8.6330935251798566E-2</v>
      </c>
    </row>
    <row r="16" spans="1:16">
      <c r="A16" s="2">
        <v>6</v>
      </c>
      <c r="B16" s="1" t="s">
        <v>19</v>
      </c>
      <c r="C16" s="16"/>
      <c r="D16" s="16"/>
      <c r="E16" s="16"/>
      <c r="F16" s="16"/>
      <c r="G16" s="16">
        <v>1</v>
      </c>
      <c r="H16" s="3"/>
      <c r="I16" s="16"/>
      <c r="J16" s="16"/>
      <c r="K16" s="16"/>
      <c r="L16" s="16"/>
      <c r="M16" s="16">
        <v>1</v>
      </c>
      <c r="N16" s="16">
        <v>6</v>
      </c>
      <c r="O16" s="16">
        <v>8</v>
      </c>
      <c r="P16" s="14">
        <f t="shared" si="0"/>
        <v>5.7553956834532377E-2</v>
      </c>
    </row>
    <row r="17" spans="1:16">
      <c r="A17" s="2">
        <v>7</v>
      </c>
      <c r="B17" s="1" t="s">
        <v>23</v>
      </c>
      <c r="C17" s="16">
        <v>6</v>
      </c>
      <c r="D17" s="16"/>
      <c r="E17" s="16"/>
      <c r="F17" s="16"/>
      <c r="G17" s="16"/>
      <c r="H17" s="3"/>
      <c r="I17" s="16"/>
      <c r="J17" s="16"/>
      <c r="K17" s="16"/>
      <c r="L17" s="16"/>
      <c r="M17" s="16">
        <v>1</v>
      </c>
      <c r="N17" s="16"/>
      <c r="O17" s="16">
        <v>7</v>
      </c>
      <c r="P17" s="14">
        <f t="shared" si="0"/>
        <v>5.0359712230215826E-2</v>
      </c>
    </row>
    <row r="18" spans="1:16" ht="30">
      <c r="A18" s="2">
        <v>8</v>
      </c>
      <c r="B18" s="1" t="s">
        <v>22</v>
      </c>
      <c r="C18" s="16"/>
      <c r="D18" s="16"/>
      <c r="E18" s="16"/>
      <c r="F18" s="16"/>
      <c r="G18" s="16"/>
      <c r="H18" s="3"/>
      <c r="I18" s="16"/>
      <c r="J18" s="16"/>
      <c r="K18" s="16"/>
      <c r="L18" s="16"/>
      <c r="M18" s="16">
        <v>5</v>
      </c>
      <c r="N18" s="16">
        <v>2</v>
      </c>
      <c r="O18" s="16">
        <v>7</v>
      </c>
      <c r="P18" s="14">
        <f t="shared" si="0"/>
        <v>5.0359712230215826E-2</v>
      </c>
    </row>
    <row r="19" spans="1:16">
      <c r="A19" s="2">
        <v>9</v>
      </c>
      <c r="B19" s="1" t="s">
        <v>14</v>
      </c>
      <c r="C19" s="16"/>
      <c r="D19" s="16"/>
      <c r="E19" s="16"/>
      <c r="F19" s="16"/>
      <c r="G19" s="16"/>
      <c r="H19" s="3"/>
      <c r="I19" s="16"/>
      <c r="J19" s="16"/>
      <c r="K19" s="16"/>
      <c r="L19" s="16">
        <v>4</v>
      </c>
      <c r="M19" s="16">
        <v>2</v>
      </c>
      <c r="N19" s="16"/>
      <c r="O19" s="16">
        <v>6</v>
      </c>
      <c r="P19" s="14">
        <f t="shared" si="0"/>
        <v>4.3165467625899283E-2</v>
      </c>
    </row>
    <row r="20" spans="1:16">
      <c r="A20" s="2">
        <v>10</v>
      </c>
      <c r="B20" s="1" t="s">
        <v>45</v>
      </c>
      <c r="C20" s="16"/>
      <c r="D20" s="16"/>
      <c r="E20" s="16"/>
      <c r="F20" s="16"/>
      <c r="G20" s="16"/>
      <c r="H20" s="3"/>
      <c r="I20" s="16"/>
      <c r="J20" s="16"/>
      <c r="K20" s="16"/>
      <c r="L20" s="16">
        <v>1</v>
      </c>
      <c r="M20" s="16"/>
      <c r="N20" s="16">
        <v>3</v>
      </c>
      <c r="O20" s="16">
        <v>4</v>
      </c>
      <c r="P20" s="14">
        <f t="shared" si="0"/>
        <v>2.8776978417266189E-2</v>
      </c>
    </row>
    <row r="21" spans="1:16">
      <c r="A21" s="2"/>
      <c r="B21" s="1" t="s">
        <v>32</v>
      </c>
      <c r="C21" s="16">
        <v>1</v>
      </c>
      <c r="D21" s="16">
        <v>0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16">
        <v>1</v>
      </c>
      <c r="K21" s="16">
        <v>2</v>
      </c>
      <c r="L21" s="16">
        <v>2</v>
      </c>
      <c r="M21" s="16">
        <v>4</v>
      </c>
      <c r="N21" s="16">
        <v>0</v>
      </c>
      <c r="O21" s="16">
        <v>11</v>
      </c>
      <c r="P21" s="14">
        <f t="shared" si="0"/>
        <v>7.9136690647482008E-2</v>
      </c>
    </row>
    <row r="22" spans="1:16">
      <c r="A22" s="32" t="s">
        <v>31</v>
      </c>
      <c r="B22" s="33"/>
      <c r="C22" s="12">
        <f t="shared" ref="C22:O22" si="1">SUM(C11:C21)</f>
        <v>9</v>
      </c>
      <c r="D22" s="12">
        <f t="shared" si="1"/>
        <v>1</v>
      </c>
      <c r="E22" s="12">
        <f t="shared" si="1"/>
        <v>3</v>
      </c>
      <c r="F22" s="12">
        <f t="shared" si="1"/>
        <v>1</v>
      </c>
      <c r="G22" s="12">
        <f t="shared" si="1"/>
        <v>5</v>
      </c>
      <c r="H22" s="12">
        <f t="shared" si="1"/>
        <v>0</v>
      </c>
      <c r="I22" s="12">
        <f t="shared" si="1"/>
        <v>4</v>
      </c>
      <c r="J22" s="12">
        <f t="shared" si="1"/>
        <v>1</v>
      </c>
      <c r="K22" s="12">
        <f t="shared" si="1"/>
        <v>8</v>
      </c>
      <c r="L22" s="12">
        <f t="shared" si="1"/>
        <v>21</v>
      </c>
      <c r="M22" s="12">
        <f t="shared" si="1"/>
        <v>51</v>
      </c>
      <c r="N22" s="12">
        <f t="shared" si="1"/>
        <v>35</v>
      </c>
      <c r="O22" s="12">
        <f t="shared" si="1"/>
        <v>139</v>
      </c>
      <c r="P22" s="15">
        <f>O22/139</f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O9" sqref="O9:O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1" t="s">
        <v>12</v>
      </c>
      <c r="C11" s="16"/>
      <c r="D11" s="16">
        <v>10</v>
      </c>
      <c r="E11" s="16"/>
      <c r="F11" s="16"/>
      <c r="G11" s="16"/>
      <c r="H11" s="16"/>
      <c r="I11" s="16"/>
      <c r="J11" s="16"/>
      <c r="K11" s="16">
        <v>4</v>
      </c>
      <c r="L11" s="16">
        <v>6</v>
      </c>
      <c r="M11" s="16">
        <v>9</v>
      </c>
      <c r="N11" s="16">
        <v>7</v>
      </c>
      <c r="O11" s="16">
        <v>36</v>
      </c>
      <c r="P11" s="14">
        <f>O11/116</f>
        <v>0.31034482758620691</v>
      </c>
    </row>
    <row r="12" spans="1:16" ht="30">
      <c r="A12" s="2">
        <v>2</v>
      </c>
      <c r="B12" s="1" t="s">
        <v>15</v>
      </c>
      <c r="C12" s="16"/>
      <c r="D12" s="16"/>
      <c r="E12" s="16">
        <v>1</v>
      </c>
      <c r="F12" s="16">
        <v>1</v>
      </c>
      <c r="G12" s="16">
        <v>1</v>
      </c>
      <c r="H12" s="16"/>
      <c r="I12" s="16"/>
      <c r="J12" s="16">
        <v>1</v>
      </c>
      <c r="K12" s="16">
        <v>3</v>
      </c>
      <c r="L12" s="16">
        <v>3</v>
      </c>
      <c r="M12" s="16">
        <v>5</v>
      </c>
      <c r="N12" s="16">
        <v>1</v>
      </c>
      <c r="O12" s="16">
        <v>16</v>
      </c>
      <c r="P12" s="14">
        <f t="shared" ref="P12:P22" si="0">O12/116</f>
        <v>0.13793103448275862</v>
      </c>
    </row>
    <row r="13" spans="1:16">
      <c r="A13" s="2">
        <v>3</v>
      </c>
      <c r="B13" s="1" t="s">
        <v>13</v>
      </c>
      <c r="C13" s="16"/>
      <c r="D13" s="16"/>
      <c r="E13" s="16"/>
      <c r="F13" s="16"/>
      <c r="G13" s="16"/>
      <c r="H13" s="16"/>
      <c r="I13" s="16"/>
      <c r="J13" s="16"/>
      <c r="K13" s="16">
        <v>1</v>
      </c>
      <c r="L13" s="16">
        <v>1</v>
      </c>
      <c r="M13" s="16">
        <v>10</v>
      </c>
      <c r="N13" s="16">
        <v>4</v>
      </c>
      <c r="O13" s="16">
        <v>16</v>
      </c>
      <c r="P13" s="14">
        <f t="shared" si="0"/>
        <v>0.13793103448275862</v>
      </c>
    </row>
    <row r="14" spans="1:16">
      <c r="A14" s="2">
        <v>4</v>
      </c>
      <c r="B14" s="1" t="s">
        <v>20</v>
      </c>
      <c r="C14" s="16"/>
      <c r="D14" s="16"/>
      <c r="E14" s="16">
        <v>1</v>
      </c>
      <c r="F14" s="16"/>
      <c r="G14" s="16"/>
      <c r="H14" s="16">
        <v>3</v>
      </c>
      <c r="I14" s="16"/>
      <c r="J14" s="16"/>
      <c r="K14" s="16"/>
      <c r="L14" s="16">
        <v>2</v>
      </c>
      <c r="M14" s="16">
        <v>5</v>
      </c>
      <c r="N14" s="16"/>
      <c r="O14" s="16">
        <v>11</v>
      </c>
      <c r="P14" s="14">
        <f t="shared" si="0"/>
        <v>9.4827586206896547E-2</v>
      </c>
    </row>
    <row r="15" spans="1:16" ht="30">
      <c r="A15" s="2">
        <v>5</v>
      </c>
      <c r="B15" s="1" t="s">
        <v>18</v>
      </c>
      <c r="C15" s="16">
        <v>2</v>
      </c>
      <c r="D15" s="16"/>
      <c r="E15" s="16"/>
      <c r="F15" s="16"/>
      <c r="G15" s="16"/>
      <c r="H15" s="16"/>
      <c r="I15" s="16"/>
      <c r="J15" s="16"/>
      <c r="K15" s="16"/>
      <c r="L15" s="16">
        <v>1</v>
      </c>
      <c r="M15" s="16">
        <v>2</v>
      </c>
      <c r="N15" s="16">
        <v>3</v>
      </c>
      <c r="O15" s="16">
        <v>8</v>
      </c>
      <c r="P15" s="14">
        <f t="shared" si="0"/>
        <v>6.8965517241379309E-2</v>
      </c>
    </row>
    <row r="16" spans="1:16" ht="30">
      <c r="A16" s="2">
        <v>6</v>
      </c>
      <c r="B16" s="1" t="s">
        <v>22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/>
      <c r="O16" s="16">
        <v>5</v>
      </c>
      <c r="P16" s="14">
        <f t="shared" si="0"/>
        <v>4.3103448275862072E-2</v>
      </c>
    </row>
    <row r="17" spans="1:16">
      <c r="A17" s="2">
        <v>7</v>
      </c>
      <c r="B17" s="1" t="s">
        <v>16</v>
      </c>
      <c r="C17" s="16"/>
      <c r="D17" s="16"/>
      <c r="E17" s="16"/>
      <c r="F17" s="16"/>
      <c r="G17" s="16"/>
      <c r="H17" s="16"/>
      <c r="I17" s="16"/>
      <c r="J17" s="16">
        <v>1</v>
      </c>
      <c r="K17" s="16"/>
      <c r="L17" s="16">
        <v>1</v>
      </c>
      <c r="M17" s="16">
        <v>3</v>
      </c>
      <c r="N17" s="16"/>
      <c r="O17" s="16">
        <v>5</v>
      </c>
      <c r="P17" s="14">
        <f t="shared" si="0"/>
        <v>4.3103448275862072E-2</v>
      </c>
    </row>
    <row r="18" spans="1:16">
      <c r="A18" s="2">
        <v>8</v>
      </c>
      <c r="B18" s="1" t="s">
        <v>21</v>
      </c>
      <c r="C18" s="16"/>
      <c r="D18" s="16"/>
      <c r="E18" s="16">
        <v>1</v>
      </c>
      <c r="F18" s="16"/>
      <c r="G18" s="16"/>
      <c r="H18" s="16"/>
      <c r="I18" s="16">
        <v>2</v>
      </c>
      <c r="J18" s="16"/>
      <c r="K18" s="16">
        <v>1</v>
      </c>
      <c r="L18" s="16"/>
      <c r="M18" s="16"/>
      <c r="N18" s="16">
        <v>1</v>
      </c>
      <c r="O18" s="16">
        <v>5</v>
      </c>
      <c r="P18" s="14">
        <f t="shared" si="0"/>
        <v>4.3103448275862072E-2</v>
      </c>
    </row>
    <row r="19" spans="1:16">
      <c r="A19" s="2">
        <v>9</v>
      </c>
      <c r="B19" s="1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>
        <v>3</v>
      </c>
      <c r="O19" s="16">
        <v>4</v>
      </c>
      <c r="P19" s="14">
        <f t="shared" si="0"/>
        <v>3.4482758620689655E-2</v>
      </c>
    </row>
    <row r="20" spans="1:16">
      <c r="A20" s="2">
        <v>10</v>
      </c>
      <c r="B20" s="1" t="s">
        <v>14</v>
      </c>
      <c r="C20" s="16"/>
      <c r="D20" s="16"/>
      <c r="E20" s="16"/>
      <c r="F20" s="16"/>
      <c r="G20" s="16"/>
      <c r="H20" s="16"/>
      <c r="I20" s="16"/>
      <c r="J20" s="16"/>
      <c r="K20" s="16">
        <v>1</v>
      </c>
      <c r="L20" s="16"/>
      <c r="M20" s="16">
        <v>2</v>
      </c>
      <c r="N20" s="16"/>
      <c r="O20" s="16">
        <v>3</v>
      </c>
      <c r="P20" s="14">
        <f t="shared" si="0"/>
        <v>2.5862068965517241E-2</v>
      </c>
    </row>
    <row r="21" spans="1:16">
      <c r="A21" s="2"/>
      <c r="B21" s="1" t="s">
        <v>32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2</v>
      </c>
      <c r="L21" s="16">
        <v>3</v>
      </c>
      <c r="M21" s="16">
        <v>1</v>
      </c>
      <c r="N21" s="16">
        <v>0</v>
      </c>
      <c r="O21" s="16">
        <v>7</v>
      </c>
      <c r="P21" s="14">
        <f t="shared" si="0"/>
        <v>6.0344827586206899E-2</v>
      </c>
    </row>
    <row r="22" spans="1:16">
      <c r="A22" s="32" t="s">
        <v>31</v>
      </c>
      <c r="B22" s="33"/>
      <c r="C22" s="12">
        <f t="shared" ref="C22:O22" si="1">SUM(C11:C21)</f>
        <v>2</v>
      </c>
      <c r="D22" s="12">
        <f t="shared" si="1"/>
        <v>10</v>
      </c>
      <c r="E22" s="12">
        <f t="shared" si="1"/>
        <v>3</v>
      </c>
      <c r="F22" s="12">
        <f t="shared" si="1"/>
        <v>1</v>
      </c>
      <c r="G22" s="12">
        <f t="shared" si="1"/>
        <v>1</v>
      </c>
      <c r="H22" s="12">
        <f t="shared" si="1"/>
        <v>4</v>
      </c>
      <c r="I22" s="12">
        <f t="shared" si="1"/>
        <v>2</v>
      </c>
      <c r="J22" s="12">
        <f t="shared" si="1"/>
        <v>2</v>
      </c>
      <c r="K22" s="12">
        <f t="shared" si="1"/>
        <v>12</v>
      </c>
      <c r="L22" s="12">
        <f t="shared" si="1"/>
        <v>17</v>
      </c>
      <c r="M22" s="12">
        <f t="shared" si="1"/>
        <v>43</v>
      </c>
      <c r="N22" s="12">
        <f t="shared" si="1"/>
        <v>19</v>
      </c>
      <c r="O22" s="12">
        <f t="shared" si="1"/>
        <v>116</v>
      </c>
      <c r="P22" s="15">
        <f t="shared" si="0"/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9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/>
      <c r="D11" s="16">
        <v>3</v>
      </c>
      <c r="E11" s="16">
        <v>4</v>
      </c>
      <c r="F11" s="3"/>
      <c r="G11" s="16"/>
      <c r="H11" s="16">
        <v>1</v>
      </c>
      <c r="I11" s="16">
        <v>3</v>
      </c>
      <c r="J11" s="16"/>
      <c r="K11" s="16">
        <v>1</v>
      </c>
      <c r="L11" s="16">
        <v>5</v>
      </c>
      <c r="M11" s="16">
        <v>28</v>
      </c>
      <c r="N11" s="16">
        <v>32</v>
      </c>
      <c r="O11" s="16">
        <v>77</v>
      </c>
      <c r="P11" s="14">
        <f>O11/290</f>
        <v>0.26551724137931032</v>
      </c>
    </row>
    <row r="12" spans="1:16">
      <c r="A12" s="2">
        <v>2</v>
      </c>
      <c r="B12" s="23" t="s">
        <v>13</v>
      </c>
      <c r="C12" s="16"/>
      <c r="D12" s="16"/>
      <c r="E12" s="16"/>
      <c r="F12" s="3"/>
      <c r="G12" s="16">
        <v>1</v>
      </c>
      <c r="H12" s="16"/>
      <c r="I12" s="16">
        <v>3</v>
      </c>
      <c r="J12" s="16"/>
      <c r="K12" s="16">
        <v>3</v>
      </c>
      <c r="L12" s="16">
        <v>1</v>
      </c>
      <c r="M12" s="16">
        <v>23</v>
      </c>
      <c r="N12" s="16">
        <v>15</v>
      </c>
      <c r="O12" s="16">
        <v>46</v>
      </c>
      <c r="P12" s="14">
        <f t="shared" ref="P12:P21" si="0">O12/290</f>
        <v>0.15862068965517243</v>
      </c>
    </row>
    <row r="13" spans="1:16">
      <c r="A13" s="2">
        <v>3</v>
      </c>
      <c r="B13" s="23" t="s">
        <v>20</v>
      </c>
      <c r="C13" s="16"/>
      <c r="D13" s="16"/>
      <c r="E13" s="16"/>
      <c r="F13" s="3"/>
      <c r="G13" s="16">
        <v>1</v>
      </c>
      <c r="H13" s="16"/>
      <c r="I13" s="16">
        <v>1</v>
      </c>
      <c r="J13" s="16"/>
      <c r="K13" s="16">
        <v>2</v>
      </c>
      <c r="L13" s="16"/>
      <c r="M13" s="16">
        <v>18</v>
      </c>
      <c r="N13" s="16">
        <v>5</v>
      </c>
      <c r="O13" s="16">
        <v>27</v>
      </c>
      <c r="P13" s="14">
        <f t="shared" si="0"/>
        <v>9.3103448275862075E-2</v>
      </c>
    </row>
    <row r="14" spans="1:16" ht="30">
      <c r="A14" s="2">
        <v>4</v>
      </c>
      <c r="B14" s="23" t="s">
        <v>15</v>
      </c>
      <c r="C14" s="16">
        <v>2</v>
      </c>
      <c r="D14" s="16">
        <v>3</v>
      </c>
      <c r="E14" s="16"/>
      <c r="F14" s="3"/>
      <c r="G14" s="16"/>
      <c r="H14" s="16"/>
      <c r="I14" s="16">
        <v>3</v>
      </c>
      <c r="J14" s="16">
        <v>6</v>
      </c>
      <c r="K14" s="16">
        <v>6</v>
      </c>
      <c r="L14" s="16"/>
      <c r="M14" s="16">
        <v>5</v>
      </c>
      <c r="N14" s="16"/>
      <c r="O14" s="16">
        <v>25</v>
      </c>
      <c r="P14" s="14">
        <f t="shared" si="0"/>
        <v>8.6206896551724144E-2</v>
      </c>
    </row>
    <row r="15" spans="1:16">
      <c r="A15" s="2">
        <v>5</v>
      </c>
      <c r="B15" s="23" t="s">
        <v>14</v>
      </c>
      <c r="C15" s="16"/>
      <c r="D15" s="16"/>
      <c r="E15" s="16"/>
      <c r="F15" s="3"/>
      <c r="G15" s="16"/>
      <c r="H15" s="16"/>
      <c r="I15" s="16"/>
      <c r="J15" s="16">
        <v>1</v>
      </c>
      <c r="K15" s="16"/>
      <c r="L15" s="16">
        <v>10</v>
      </c>
      <c r="M15" s="16">
        <v>9</v>
      </c>
      <c r="N15" s="16">
        <v>3</v>
      </c>
      <c r="O15" s="16">
        <v>23</v>
      </c>
      <c r="P15" s="14">
        <f t="shared" si="0"/>
        <v>7.9310344827586213E-2</v>
      </c>
    </row>
    <row r="16" spans="1:16" ht="30">
      <c r="A16" s="2">
        <v>6</v>
      </c>
      <c r="B16" s="23" t="s">
        <v>18</v>
      </c>
      <c r="C16" s="16"/>
      <c r="D16" s="16"/>
      <c r="E16" s="16"/>
      <c r="F16" s="3"/>
      <c r="G16" s="16"/>
      <c r="H16" s="16"/>
      <c r="I16" s="16"/>
      <c r="J16" s="16"/>
      <c r="K16" s="16"/>
      <c r="L16" s="16">
        <v>3</v>
      </c>
      <c r="M16" s="16">
        <v>13</v>
      </c>
      <c r="N16" s="16">
        <v>7</v>
      </c>
      <c r="O16" s="16">
        <v>23</v>
      </c>
      <c r="P16" s="14">
        <f t="shared" si="0"/>
        <v>7.9310344827586213E-2</v>
      </c>
    </row>
    <row r="17" spans="1:16">
      <c r="A17" s="2">
        <v>7</v>
      </c>
      <c r="B17" s="23" t="s">
        <v>17</v>
      </c>
      <c r="C17" s="16"/>
      <c r="D17" s="16"/>
      <c r="E17" s="16">
        <v>1</v>
      </c>
      <c r="F17" s="3"/>
      <c r="G17" s="16">
        <v>4</v>
      </c>
      <c r="H17" s="16"/>
      <c r="I17" s="16">
        <v>2</v>
      </c>
      <c r="J17" s="16"/>
      <c r="K17" s="16">
        <v>4</v>
      </c>
      <c r="L17" s="16">
        <v>5</v>
      </c>
      <c r="M17" s="16"/>
      <c r="N17" s="16">
        <v>1</v>
      </c>
      <c r="O17" s="16">
        <v>17</v>
      </c>
      <c r="P17" s="14">
        <f t="shared" si="0"/>
        <v>5.8620689655172413E-2</v>
      </c>
    </row>
    <row r="18" spans="1:16">
      <c r="A18" s="2">
        <v>8</v>
      </c>
      <c r="B18" s="23" t="s">
        <v>16</v>
      </c>
      <c r="C18" s="16"/>
      <c r="D18" s="16"/>
      <c r="E18" s="16"/>
      <c r="F18" s="3"/>
      <c r="G18" s="16"/>
      <c r="H18" s="16"/>
      <c r="I18" s="16"/>
      <c r="J18" s="16"/>
      <c r="K18" s="16">
        <v>1</v>
      </c>
      <c r="L18" s="16">
        <v>3</v>
      </c>
      <c r="M18" s="16">
        <v>10</v>
      </c>
      <c r="N18" s="16">
        <v>3</v>
      </c>
      <c r="O18" s="16">
        <v>17</v>
      </c>
      <c r="P18" s="14">
        <f t="shared" si="0"/>
        <v>5.8620689655172413E-2</v>
      </c>
    </row>
    <row r="19" spans="1:16">
      <c r="A19" s="2">
        <v>9</v>
      </c>
      <c r="B19" s="23" t="s">
        <v>19</v>
      </c>
      <c r="C19" s="16"/>
      <c r="D19" s="16"/>
      <c r="E19" s="16"/>
      <c r="F19" s="3"/>
      <c r="G19" s="16"/>
      <c r="H19" s="16"/>
      <c r="I19" s="16"/>
      <c r="J19" s="16"/>
      <c r="K19" s="16"/>
      <c r="L19" s="16">
        <v>1</v>
      </c>
      <c r="M19" s="16">
        <v>8</v>
      </c>
      <c r="N19" s="16">
        <v>4</v>
      </c>
      <c r="O19" s="16">
        <v>13</v>
      </c>
      <c r="P19" s="14">
        <f t="shared" si="0"/>
        <v>4.4827586206896551E-2</v>
      </c>
    </row>
    <row r="20" spans="1:16">
      <c r="A20" s="2">
        <v>10</v>
      </c>
      <c r="B20" s="23" t="s">
        <v>21</v>
      </c>
      <c r="C20" s="16"/>
      <c r="D20" s="16"/>
      <c r="E20" s="16"/>
      <c r="F20" s="3"/>
      <c r="G20" s="16"/>
      <c r="H20" s="16"/>
      <c r="I20" s="16">
        <v>1</v>
      </c>
      <c r="J20" s="16"/>
      <c r="K20" s="16"/>
      <c r="L20" s="16"/>
      <c r="M20" s="16">
        <v>4</v>
      </c>
      <c r="N20" s="16">
        <v>3</v>
      </c>
      <c r="O20" s="16">
        <v>8</v>
      </c>
      <c r="P20" s="14">
        <f t="shared" si="0"/>
        <v>2.7586206896551724E-2</v>
      </c>
    </row>
    <row r="21" spans="1:16">
      <c r="A21" s="2"/>
      <c r="B21" s="23" t="s">
        <v>32</v>
      </c>
      <c r="C21" s="16">
        <v>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4</v>
      </c>
      <c r="M21" s="16">
        <v>4</v>
      </c>
      <c r="N21" s="16">
        <v>4</v>
      </c>
      <c r="O21" s="16">
        <v>14</v>
      </c>
      <c r="P21" s="14">
        <f t="shared" si="0"/>
        <v>4.8275862068965517E-2</v>
      </c>
    </row>
    <row r="22" spans="1:16">
      <c r="A22" s="32" t="s">
        <v>31</v>
      </c>
      <c r="B22" s="33"/>
      <c r="C22" s="12">
        <f t="shared" ref="C22:O22" si="1">SUM(C11:C21)</f>
        <v>3</v>
      </c>
      <c r="D22" s="12">
        <f t="shared" si="1"/>
        <v>6</v>
      </c>
      <c r="E22" s="12">
        <f t="shared" si="1"/>
        <v>5</v>
      </c>
      <c r="F22" s="12">
        <f t="shared" si="1"/>
        <v>0</v>
      </c>
      <c r="G22" s="12">
        <f t="shared" si="1"/>
        <v>6</v>
      </c>
      <c r="H22" s="12">
        <f t="shared" si="1"/>
        <v>1</v>
      </c>
      <c r="I22" s="12">
        <f t="shared" si="1"/>
        <v>13</v>
      </c>
      <c r="J22" s="12">
        <f t="shared" si="1"/>
        <v>7</v>
      </c>
      <c r="K22" s="12">
        <f t="shared" si="1"/>
        <v>18</v>
      </c>
      <c r="L22" s="12">
        <f t="shared" si="1"/>
        <v>32</v>
      </c>
      <c r="M22" s="12">
        <f t="shared" si="1"/>
        <v>122</v>
      </c>
      <c r="N22" s="12">
        <f t="shared" si="1"/>
        <v>77</v>
      </c>
      <c r="O22" s="12">
        <f t="shared" si="1"/>
        <v>290</v>
      </c>
      <c r="P22" s="15">
        <f>O22/290</f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B5" sqref="B5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51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/>
      <c r="D11" s="16">
        <v>2</v>
      </c>
      <c r="E11" s="16"/>
      <c r="F11" s="16">
        <v>1</v>
      </c>
      <c r="G11" s="3"/>
      <c r="H11" s="16"/>
      <c r="I11" s="16"/>
      <c r="J11" s="16"/>
      <c r="K11" s="16">
        <v>3</v>
      </c>
      <c r="L11" s="16">
        <v>5</v>
      </c>
      <c r="M11" s="16">
        <v>12</v>
      </c>
      <c r="N11" s="16">
        <v>7</v>
      </c>
      <c r="O11" s="16">
        <v>30</v>
      </c>
      <c r="P11" s="14">
        <f>O11/149</f>
        <v>0.20134228187919462</v>
      </c>
    </row>
    <row r="12" spans="1:16" ht="30">
      <c r="A12" s="2">
        <v>2</v>
      </c>
      <c r="B12" s="23" t="s">
        <v>15</v>
      </c>
      <c r="C12" s="16"/>
      <c r="D12" s="16">
        <v>1</v>
      </c>
      <c r="E12" s="16">
        <v>2</v>
      </c>
      <c r="F12" s="16"/>
      <c r="G12" s="3"/>
      <c r="H12" s="16">
        <v>1</v>
      </c>
      <c r="I12" s="16">
        <v>2</v>
      </c>
      <c r="J12" s="16">
        <v>2</v>
      </c>
      <c r="K12" s="16">
        <v>1</v>
      </c>
      <c r="L12" s="16">
        <v>5</v>
      </c>
      <c r="M12" s="16">
        <v>7</v>
      </c>
      <c r="N12" s="16">
        <v>2</v>
      </c>
      <c r="O12" s="16">
        <v>23</v>
      </c>
      <c r="P12" s="14">
        <f t="shared" ref="P12:P22" si="0">O12/149</f>
        <v>0.15436241610738255</v>
      </c>
    </row>
    <row r="13" spans="1:16">
      <c r="A13" s="2">
        <v>3</v>
      </c>
      <c r="B13" s="23" t="s">
        <v>16</v>
      </c>
      <c r="C13" s="16"/>
      <c r="D13" s="16">
        <v>1</v>
      </c>
      <c r="E13" s="16"/>
      <c r="F13" s="16"/>
      <c r="G13" s="3"/>
      <c r="H13" s="16"/>
      <c r="I13" s="16"/>
      <c r="J13" s="16"/>
      <c r="K13" s="16">
        <v>1</v>
      </c>
      <c r="L13" s="16">
        <v>8</v>
      </c>
      <c r="M13" s="16">
        <v>7</v>
      </c>
      <c r="N13" s="16">
        <v>6</v>
      </c>
      <c r="O13" s="16">
        <v>23</v>
      </c>
      <c r="P13" s="14">
        <f t="shared" si="0"/>
        <v>0.15436241610738255</v>
      </c>
    </row>
    <row r="14" spans="1:16">
      <c r="A14" s="2">
        <v>4</v>
      </c>
      <c r="B14" s="23" t="s">
        <v>13</v>
      </c>
      <c r="C14" s="16">
        <v>1</v>
      </c>
      <c r="D14" s="16"/>
      <c r="E14" s="16"/>
      <c r="F14" s="16">
        <v>1</v>
      </c>
      <c r="G14" s="3"/>
      <c r="H14" s="16"/>
      <c r="I14" s="16">
        <v>1</v>
      </c>
      <c r="J14" s="16"/>
      <c r="K14" s="16"/>
      <c r="L14" s="16">
        <v>2</v>
      </c>
      <c r="M14" s="16">
        <v>4</v>
      </c>
      <c r="N14" s="16">
        <v>7</v>
      </c>
      <c r="O14" s="16">
        <v>16</v>
      </c>
      <c r="P14" s="14">
        <f t="shared" si="0"/>
        <v>0.10738255033557047</v>
      </c>
    </row>
    <row r="15" spans="1:16">
      <c r="A15" s="2">
        <v>5</v>
      </c>
      <c r="B15" s="23" t="s">
        <v>14</v>
      </c>
      <c r="C15" s="16"/>
      <c r="D15" s="16"/>
      <c r="E15" s="16"/>
      <c r="F15" s="16"/>
      <c r="G15" s="3"/>
      <c r="H15" s="16"/>
      <c r="I15" s="16"/>
      <c r="J15" s="16"/>
      <c r="K15" s="16">
        <v>1</v>
      </c>
      <c r="L15" s="16">
        <v>2</v>
      </c>
      <c r="M15" s="16">
        <v>7</v>
      </c>
      <c r="N15" s="16">
        <v>3</v>
      </c>
      <c r="O15" s="16">
        <v>13</v>
      </c>
      <c r="P15" s="14">
        <f t="shared" si="0"/>
        <v>8.7248322147651006E-2</v>
      </c>
    </row>
    <row r="16" spans="1:16">
      <c r="A16" s="2">
        <v>6</v>
      </c>
      <c r="B16" s="23" t="s">
        <v>19</v>
      </c>
      <c r="C16" s="16"/>
      <c r="D16" s="16">
        <v>1</v>
      </c>
      <c r="E16" s="16"/>
      <c r="F16" s="16"/>
      <c r="G16" s="3"/>
      <c r="H16" s="16"/>
      <c r="I16" s="16"/>
      <c r="J16" s="16">
        <v>1</v>
      </c>
      <c r="K16" s="16"/>
      <c r="L16" s="16"/>
      <c r="M16" s="16">
        <v>3</v>
      </c>
      <c r="N16" s="16">
        <v>6</v>
      </c>
      <c r="O16" s="16">
        <v>11</v>
      </c>
      <c r="P16" s="14">
        <f t="shared" si="0"/>
        <v>7.3825503355704702E-2</v>
      </c>
    </row>
    <row r="17" spans="1:16">
      <c r="A17" s="2">
        <v>7</v>
      </c>
      <c r="B17" s="23" t="s">
        <v>17</v>
      </c>
      <c r="C17" s="16"/>
      <c r="D17" s="16"/>
      <c r="E17" s="16"/>
      <c r="F17" s="16"/>
      <c r="G17" s="3"/>
      <c r="H17" s="16"/>
      <c r="I17" s="16">
        <v>3</v>
      </c>
      <c r="J17" s="16">
        <v>3</v>
      </c>
      <c r="K17" s="16">
        <v>2</v>
      </c>
      <c r="L17" s="16">
        <v>1</v>
      </c>
      <c r="M17" s="16">
        <v>1</v>
      </c>
      <c r="N17" s="16"/>
      <c r="O17" s="16">
        <v>10</v>
      </c>
      <c r="P17" s="14">
        <f t="shared" si="0"/>
        <v>6.7114093959731544E-2</v>
      </c>
    </row>
    <row r="18" spans="1:16" ht="30">
      <c r="A18" s="2">
        <v>8</v>
      </c>
      <c r="B18" s="23" t="s">
        <v>18</v>
      </c>
      <c r="C18" s="16"/>
      <c r="D18" s="16">
        <v>1</v>
      </c>
      <c r="E18" s="16"/>
      <c r="F18" s="16"/>
      <c r="G18" s="3"/>
      <c r="H18" s="16"/>
      <c r="I18" s="16"/>
      <c r="J18" s="16"/>
      <c r="K18" s="16">
        <v>3</v>
      </c>
      <c r="L18" s="16"/>
      <c r="M18" s="16">
        <v>2</v>
      </c>
      <c r="N18" s="16">
        <v>1</v>
      </c>
      <c r="O18" s="16">
        <v>7</v>
      </c>
      <c r="P18" s="14">
        <f t="shared" si="0"/>
        <v>4.6979865771812082E-2</v>
      </c>
    </row>
    <row r="19" spans="1:16">
      <c r="A19" s="2">
        <v>9</v>
      </c>
      <c r="B19" s="23" t="s">
        <v>21</v>
      </c>
      <c r="C19" s="16"/>
      <c r="D19" s="16"/>
      <c r="E19" s="16"/>
      <c r="F19" s="16"/>
      <c r="G19" s="3"/>
      <c r="H19" s="16">
        <v>2</v>
      </c>
      <c r="I19" s="16"/>
      <c r="J19" s="16"/>
      <c r="K19" s="16"/>
      <c r="L19" s="16">
        <v>3</v>
      </c>
      <c r="M19" s="16">
        <v>1</v>
      </c>
      <c r="N19" s="16">
        <v>1</v>
      </c>
      <c r="O19" s="16">
        <v>7</v>
      </c>
      <c r="P19" s="14">
        <f t="shared" si="0"/>
        <v>4.6979865771812082E-2</v>
      </c>
    </row>
    <row r="20" spans="1:16">
      <c r="A20" s="2">
        <v>10</v>
      </c>
      <c r="B20" s="23" t="s">
        <v>20</v>
      </c>
      <c r="C20" s="16"/>
      <c r="D20" s="16"/>
      <c r="E20" s="16"/>
      <c r="F20" s="16"/>
      <c r="G20" s="3"/>
      <c r="H20" s="16"/>
      <c r="I20" s="16">
        <v>1</v>
      </c>
      <c r="J20" s="16"/>
      <c r="K20" s="16"/>
      <c r="L20" s="16"/>
      <c r="M20" s="16">
        <v>1</v>
      </c>
      <c r="N20" s="16">
        <v>1</v>
      </c>
      <c r="O20" s="16">
        <v>3</v>
      </c>
      <c r="P20" s="14">
        <f t="shared" si="0"/>
        <v>2.0134228187919462E-2</v>
      </c>
    </row>
    <row r="21" spans="1:16">
      <c r="A21" s="2"/>
      <c r="B21" s="23" t="s">
        <v>32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2</v>
      </c>
      <c r="O21" s="16">
        <v>6</v>
      </c>
      <c r="P21" s="14">
        <f t="shared" si="0"/>
        <v>4.0268456375838924E-2</v>
      </c>
    </row>
    <row r="22" spans="1:16">
      <c r="A22" s="32" t="s">
        <v>31</v>
      </c>
      <c r="B22" s="33"/>
      <c r="C22" s="12">
        <f t="shared" ref="C22:O22" si="1">SUM(C11:C21)</f>
        <v>2</v>
      </c>
      <c r="D22" s="12">
        <f t="shared" si="1"/>
        <v>6</v>
      </c>
      <c r="E22" s="12">
        <f t="shared" si="1"/>
        <v>3</v>
      </c>
      <c r="F22" s="12">
        <f t="shared" si="1"/>
        <v>2</v>
      </c>
      <c r="G22" s="12">
        <f t="shared" si="1"/>
        <v>0</v>
      </c>
      <c r="H22" s="12">
        <f t="shared" si="1"/>
        <v>3</v>
      </c>
      <c r="I22" s="12">
        <f t="shared" si="1"/>
        <v>7</v>
      </c>
      <c r="J22" s="12">
        <f t="shared" si="1"/>
        <v>7</v>
      </c>
      <c r="K22" s="12">
        <f t="shared" si="1"/>
        <v>11</v>
      </c>
      <c r="L22" s="12">
        <f t="shared" si="1"/>
        <v>26</v>
      </c>
      <c r="M22" s="12">
        <f t="shared" si="1"/>
        <v>46</v>
      </c>
      <c r="N22" s="12">
        <f t="shared" si="1"/>
        <v>36</v>
      </c>
      <c r="O22" s="12">
        <f t="shared" si="1"/>
        <v>149</v>
      </c>
      <c r="P22" s="15">
        <f t="shared" si="0"/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/>
      <c r="D11" s="16"/>
      <c r="E11" s="16">
        <v>1</v>
      </c>
      <c r="F11" s="16">
        <v>1</v>
      </c>
      <c r="G11" s="16"/>
      <c r="H11" s="16"/>
      <c r="I11" s="16"/>
      <c r="J11" s="16">
        <v>1</v>
      </c>
      <c r="K11" s="16">
        <v>4</v>
      </c>
      <c r="L11" s="16">
        <v>5</v>
      </c>
      <c r="M11" s="16">
        <v>13</v>
      </c>
      <c r="N11" s="16">
        <v>8</v>
      </c>
      <c r="O11" s="16">
        <v>33</v>
      </c>
      <c r="P11" s="14">
        <f t="shared" ref="P11:P20" si="0">O11/153</f>
        <v>0.21568627450980393</v>
      </c>
    </row>
    <row r="12" spans="1:16">
      <c r="A12" s="2">
        <v>2</v>
      </c>
      <c r="B12" s="23" t="s">
        <v>13</v>
      </c>
      <c r="C12" s="16"/>
      <c r="D12" s="16"/>
      <c r="E12" s="16"/>
      <c r="F12" s="16">
        <v>1</v>
      </c>
      <c r="G12" s="16">
        <v>1</v>
      </c>
      <c r="H12" s="16"/>
      <c r="I12" s="16"/>
      <c r="J12" s="16"/>
      <c r="K12" s="16">
        <v>1</v>
      </c>
      <c r="L12" s="16">
        <v>5</v>
      </c>
      <c r="M12" s="16">
        <v>8</v>
      </c>
      <c r="N12" s="16">
        <v>14</v>
      </c>
      <c r="O12" s="16">
        <v>30</v>
      </c>
      <c r="P12" s="14">
        <f t="shared" si="0"/>
        <v>0.19607843137254902</v>
      </c>
    </row>
    <row r="13" spans="1:16">
      <c r="A13" s="2">
        <v>3</v>
      </c>
      <c r="B13" s="23" t="s">
        <v>16</v>
      </c>
      <c r="C13" s="16"/>
      <c r="D13" s="16"/>
      <c r="E13" s="16"/>
      <c r="F13" s="16">
        <v>1</v>
      </c>
      <c r="G13" s="16"/>
      <c r="H13" s="16"/>
      <c r="I13" s="16"/>
      <c r="J13" s="16"/>
      <c r="K13" s="16">
        <v>2</v>
      </c>
      <c r="L13" s="16">
        <v>7</v>
      </c>
      <c r="M13" s="16">
        <v>5</v>
      </c>
      <c r="N13" s="16">
        <v>4</v>
      </c>
      <c r="O13" s="16">
        <v>19</v>
      </c>
      <c r="P13" s="14">
        <f t="shared" si="0"/>
        <v>0.12418300653594772</v>
      </c>
    </row>
    <row r="14" spans="1:16">
      <c r="A14" s="2">
        <v>4</v>
      </c>
      <c r="B14" s="23" t="s">
        <v>19</v>
      </c>
      <c r="C14" s="16"/>
      <c r="D14" s="16"/>
      <c r="E14" s="16"/>
      <c r="F14" s="16"/>
      <c r="G14" s="16"/>
      <c r="H14" s="16"/>
      <c r="I14" s="16"/>
      <c r="J14" s="16"/>
      <c r="K14" s="16">
        <v>3</v>
      </c>
      <c r="L14" s="16"/>
      <c r="M14" s="16">
        <v>10</v>
      </c>
      <c r="N14" s="16">
        <v>2</v>
      </c>
      <c r="O14" s="16">
        <v>15</v>
      </c>
      <c r="P14" s="14">
        <f t="shared" si="0"/>
        <v>9.8039215686274508E-2</v>
      </c>
    </row>
    <row r="15" spans="1:16" ht="30">
      <c r="A15" s="2">
        <v>5</v>
      </c>
      <c r="B15" s="23" t="s">
        <v>18</v>
      </c>
      <c r="C15" s="16"/>
      <c r="D15" s="16">
        <v>1</v>
      </c>
      <c r="E15" s="16"/>
      <c r="F15" s="16"/>
      <c r="G15" s="16"/>
      <c r="H15" s="16"/>
      <c r="I15" s="16"/>
      <c r="J15" s="16"/>
      <c r="K15" s="16">
        <v>2</v>
      </c>
      <c r="L15" s="16">
        <v>2</v>
      </c>
      <c r="M15" s="16">
        <v>2</v>
      </c>
      <c r="N15" s="16">
        <v>4</v>
      </c>
      <c r="O15" s="16">
        <v>11</v>
      </c>
      <c r="P15" s="14">
        <f t="shared" si="0"/>
        <v>7.1895424836601302E-2</v>
      </c>
    </row>
    <row r="16" spans="1:16">
      <c r="A16" s="2">
        <v>6</v>
      </c>
      <c r="B16" s="23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2</v>
      </c>
      <c r="M16" s="16">
        <v>3</v>
      </c>
      <c r="N16" s="16">
        <v>6</v>
      </c>
      <c r="O16" s="16">
        <v>11</v>
      </c>
      <c r="P16" s="14">
        <f t="shared" si="0"/>
        <v>7.1895424836601302E-2</v>
      </c>
    </row>
    <row r="17" spans="1:16" ht="30">
      <c r="A17" s="2">
        <v>7</v>
      </c>
      <c r="B17" s="23" t="s">
        <v>15</v>
      </c>
      <c r="C17" s="16"/>
      <c r="D17" s="16">
        <v>2</v>
      </c>
      <c r="E17" s="16"/>
      <c r="F17" s="16"/>
      <c r="G17" s="16"/>
      <c r="H17" s="16">
        <v>1</v>
      </c>
      <c r="I17" s="16">
        <v>2</v>
      </c>
      <c r="J17" s="16">
        <v>2</v>
      </c>
      <c r="K17" s="16">
        <v>1</v>
      </c>
      <c r="L17" s="16"/>
      <c r="M17" s="16">
        <v>2</v>
      </c>
      <c r="N17" s="16"/>
      <c r="O17" s="16">
        <v>10</v>
      </c>
      <c r="P17" s="14">
        <f t="shared" si="0"/>
        <v>6.535947712418301E-2</v>
      </c>
    </row>
    <row r="18" spans="1:16">
      <c r="A18" s="2">
        <v>8</v>
      </c>
      <c r="B18" s="23" t="s">
        <v>14</v>
      </c>
      <c r="C18" s="16"/>
      <c r="D18" s="16"/>
      <c r="E18" s="16">
        <v>1</v>
      </c>
      <c r="F18" s="16"/>
      <c r="G18" s="16"/>
      <c r="H18" s="16"/>
      <c r="I18" s="16"/>
      <c r="J18" s="16"/>
      <c r="K18" s="16">
        <v>2</v>
      </c>
      <c r="L18" s="16">
        <v>2</v>
      </c>
      <c r="M18" s="16">
        <v>3</v>
      </c>
      <c r="N18" s="16">
        <v>1</v>
      </c>
      <c r="O18" s="16">
        <v>9</v>
      </c>
      <c r="P18" s="14">
        <f t="shared" si="0"/>
        <v>5.8823529411764705E-2</v>
      </c>
    </row>
    <row r="19" spans="1:16">
      <c r="A19" s="2">
        <v>9</v>
      </c>
      <c r="B19" s="23" t="s">
        <v>23</v>
      </c>
      <c r="C19" s="16">
        <v>1</v>
      </c>
      <c r="D19" s="16">
        <v>3</v>
      </c>
      <c r="E19" s="16"/>
      <c r="F19" s="16"/>
      <c r="G19" s="16"/>
      <c r="H19" s="16"/>
      <c r="I19" s="16">
        <v>1</v>
      </c>
      <c r="J19" s="16"/>
      <c r="K19" s="16"/>
      <c r="L19" s="16"/>
      <c r="M19" s="16"/>
      <c r="N19" s="16"/>
      <c r="O19" s="16">
        <v>5</v>
      </c>
      <c r="P19" s="14">
        <f t="shared" si="0"/>
        <v>3.2679738562091505E-2</v>
      </c>
    </row>
    <row r="20" spans="1:16" ht="30">
      <c r="A20" s="2">
        <v>10</v>
      </c>
      <c r="B20" s="23" t="s">
        <v>22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2</v>
      </c>
      <c r="N20" s="16">
        <v>2</v>
      </c>
      <c r="O20" s="16">
        <v>4</v>
      </c>
      <c r="P20" s="14">
        <f t="shared" si="0"/>
        <v>2.6143790849673203E-2</v>
      </c>
    </row>
    <row r="21" spans="1:16">
      <c r="A21" s="2"/>
      <c r="B21" s="23" t="s">
        <v>38</v>
      </c>
      <c r="C21" s="16">
        <v>0</v>
      </c>
      <c r="D21" s="16">
        <v>1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2</v>
      </c>
      <c r="M21" s="16">
        <v>2</v>
      </c>
      <c r="N21" s="16">
        <v>0</v>
      </c>
      <c r="O21" s="16">
        <v>6</v>
      </c>
      <c r="P21" s="17">
        <v>3.9215686274509803E-2</v>
      </c>
    </row>
    <row r="22" spans="1:16">
      <c r="A22" s="30" t="s">
        <v>31</v>
      </c>
      <c r="B22" s="30"/>
      <c r="C22" s="12">
        <f t="shared" ref="C22:O22" si="1">SUM(C11:C21)</f>
        <v>1</v>
      </c>
      <c r="D22" s="12">
        <f t="shared" si="1"/>
        <v>7</v>
      </c>
      <c r="E22" s="12">
        <f t="shared" si="1"/>
        <v>2</v>
      </c>
      <c r="F22" s="12">
        <f t="shared" si="1"/>
        <v>3</v>
      </c>
      <c r="G22" s="12">
        <f t="shared" si="1"/>
        <v>2</v>
      </c>
      <c r="H22" s="12">
        <f t="shared" si="1"/>
        <v>1</v>
      </c>
      <c r="I22" s="12">
        <f t="shared" si="1"/>
        <v>3</v>
      </c>
      <c r="J22" s="12">
        <f t="shared" si="1"/>
        <v>3</v>
      </c>
      <c r="K22" s="12">
        <f t="shared" si="1"/>
        <v>15</v>
      </c>
      <c r="L22" s="12">
        <f t="shared" si="1"/>
        <v>25</v>
      </c>
      <c r="M22" s="12">
        <f t="shared" si="1"/>
        <v>50</v>
      </c>
      <c r="N22" s="12">
        <f t="shared" si="1"/>
        <v>41</v>
      </c>
      <c r="O22" s="12">
        <f t="shared" si="1"/>
        <v>153</v>
      </c>
      <c r="P22" s="15">
        <f>O22/153</f>
        <v>1</v>
      </c>
    </row>
    <row r="23" spans="1:16">
      <c r="A23" s="9" t="s">
        <v>33</v>
      </c>
    </row>
  </sheetData>
  <sortState ref="A11:O22">
    <sortCondition descending="1" ref="O11:O22"/>
  </sortState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39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17</v>
      </c>
      <c r="C11" s="16"/>
      <c r="D11" s="16">
        <v>1</v>
      </c>
      <c r="E11" s="16">
        <v>3</v>
      </c>
      <c r="F11" s="16">
        <v>3</v>
      </c>
      <c r="G11" s="16">
        <v>1</v>
      </c>
      <c r="H11" s="16">
        <v>1</v>
      </c>
      <c r="I11" s="16">
        <v>6</v>
      </c>
      <c r="J11" s="16">
        <v>4</v>
      </c>
      <c r="K11" s="16">
        <v>5</v>
      </c>
      <c r="L11" s="16">
        <v>7</v>
      </c>
      <c r="M11" s="16">
        <v>8</v>
      </c>
      <c r="N11" s="16">
        <v>3</v>
      </c>
      <c r="O11" s="16">
        <v>42</v>
      </c>
      <c r="P11" s="14">
        <f t="shared" ref="P11:P20" si="0">O11/173</f>
        <v>0.24277456647398843</v>
      </c>
    </row>
    <row r="12" spans="1:16">
      <c r="A12" s="2">
        <v>2</v>
      </c>
      <c r="B12" s="23" t="s">
        <v>12</v>
      </c>
      <c r="C12" s="16"/>
      <c r="D12" s="16">
        <v>5</v>
      </c>
      <c r="E12" s="16"/>
      <c r="F12" s="16">
        <v>1</v>
      </c>
      <c r="G12" s="16"/>
      <c r="H12" s="16"/>
      <c r="I12" s="16">
        <v>1</v>
      </c>
      <c r="J12" s="16">
        <v>1</v>
      </c>
      <c r="K12" s="16">
        <v>1</v>
      </c>
      <c r="L12" s="16">
        <v>5</v>
      </c>
      <c r="M12" s="16">
        <v>10</v>
      </c>
      <c r="N12" s="16">
        <v>13</v>
      </c>
      <c r="O12" s="16">
        <v>37</v>
      </c>
      <c r="P12" s="14">
        <f t="shared" si="0"/>
        <v>0.2138728323699422</v>
      </c>
    </row>
    <row r="13" spans="1:16" ht="30">
      <c r="A13" s="2">
        <v>3</v>
      </c>
      <c r="B13" s="23" t="s">
        <v>18</v>
      </c>
      <c r="C13" s="16"/>
      <c r="D13" s="16"/>
      <c r="E13" s="16"/>
      <c r="F13" s="16">
        <v>1</v>
      </c>
      <c r="G13" s="16">
        <v>1</v>
      </c>
      <c r="H13" s="16">
        <v>2</v>
      </c>
      <c r="I13" s="16">
        <v>5</v>
      </c>
      <c r="J13" s="16"/>
      <c r="K13" s="16">
        <v>1</v>
      </c>
      <c r="L13" s="16">
        <v>2</v>
      </c>
      <c r="M13" s="16">
        <v>5</v>
      </c>
      <c r="N13" s="16">
        <v>4</v>
      </c>
      <c r="O13" s="16">
        <v>21</v>
      </c>
      <c r="P13" s="14">
        <f t="shared" si="0"/>
        <v>0.12138728323699421</v>
      </c>
    </row>
    <row r="14" spans="1:16">
      <c r="A14" s="2">
        <v>4</v>
      </c>
      <c r="B14" s="23" t="s">
        <v>16</v>
      </c>
      <c r="C14" s="16"/>
      <c r="D14" s="16"/>
      <c r="E14" s="16"/>
      <c r="F14" s="16"/>
      <c r="G14" s="16"/>
      <c r="H14" s="16">
        <v>1</v>
      </c>
      <c r="I14" s="16">
        <v>1</v>
      </c>
      <c r="J14" s="16"/>
      <c r="K14" s="16">
        <v>2</v>
      </c>
      <c r="L14" s="16">
        <v>3</v>
      </c>
      <c r="M14" s="16">
        <v>6</v>
      </c>
      <c r="N14" s="16">
        <v>4</v>
      </c>
      <c r="O14" s="16">
        <v>17</v>
      </c>
      <c r="P14" s="14">
        <f t="shared" si="0"/>
        <v>9.8265895953757232E-2</v>
      </c>
    </row>
    <row r="15" spans="1:16">
      <c r="A15" s="2">
        <v>5</v>
      </c>
      <c r="B15" s="23" t="s">
        <v>14</v>
      </c>
      <c r="C15" s="16"/>
      <c r="D15" s="16"/>
      <c r="E15" s="16"/>
      <c r="F15" s="16"/>
      <c r="G15" s="16">
        <v>1</v>
      </c>
      <c r="H15" s="16"/>
      <c r="I15" s="16">
        <v>1</v>
      </c>
      <c r="J15" s="16"/>
      <c r="K15" s="16"/>
      <c r="L15" s="16">
        <v>2</v>
      </c>
      <c r="M15" s="16">
        <v>8</v>
      </c>
      <c r="N15" s="16">
        <v>1</v>
      </c>
      <c r="O15" s="16">
        <v>13</v>
      </c>
      <c r="P15" s="14">
        <f t="shared" si="0"/>
        <v>7.5144508670520235E-2</v>
      </c>
    </row>
    <row r="16" spans="1:16">
      <c r="A16" s="2">
        <v>6</v>
      </c>
      <c r="B16" s="23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>
        <v>6</v>
      </c>
      <c r="O16" s="16">
        <v>11</v>
      </c>
      <c r="P16" s="14">
        <f t="shared" si="0"/>
        <v>6.358381502890173E-2</v>
      </c>
    </row>
    <row r="17" spans="1:16" ht="30">
      <c r="A17" s="2">
        <v>7</v>
      </c>
      <c r="B17" s="23" t="s">
        <v>22</v>
      </c>
      <c r="C17" s="16">
        <v>1</v>
      </c>
      <c r="D17" s="16"/>
      <c r="E17" s="16"/>
      <c r="F17" s="16"/>
      <c r="G17" s="16"/>
      <c r="H17" s="16"/>
      <c r="I17" s="16"/>
      <c r="J17" s="16"/>
      <c r="K17" s="16"/>
      <c r="L17" s="16">
        <v>1</v>
      </c>
      <c r="M17" s="16">
        <v>4</v>
      </c>
      <c r="N17" s="16">
        <v>4</v>
      </c>
      <c r="O17" s="16">
        <v>10</v>
      </c>
      <c r="P17" s="14">
        <f t="shared" si="0"/>
        <v>5.7803468208092484E-2</v>
      </c>
    </row>
    <row r="18" spans="1:16" ht="30">
      <c r="A18" s="2">
        <v>8</v>
      </c>
      <c r="B18" s="23" t="s">
        <v>15</v>
      </c>
      <c r="C18" s="16"/>
      <c r="D18" s="16"/>
      <c r="E18" s="16"/>
      <c r="F18" s="16">
        <v>1</v>
      </c>
      <c r="G18" s="16"/>
      <c r="H18" s="16"/>
      <c r="I18" s="16"/>
      <c r="J18" s="16"/>
      <c r="K18" s="16">
        <v>2</v>
      </c>
      <c r="L18" s="16">
        <v>2</v>
      </c>
      <c r="M18" s="16">
        <v>1</v>
      </c>
      <c r="N18" s="16"/>
      <c r="O18" s="16">
        <v>6</v>
      </c>
      <c r="P18" s="14">
        <f t="shared" si="0"/>
        <v>3.4682080924855488E-2</v>
      </c>
    </row>
    <row r="19" spans="1:16">
      <c r="A19" s="2">
        <v>9</v>
      </c>
      <c r="B19" s="23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>
        <v>2</v>
      </c>
      <c r="M19" s="16">
        <v>2</v>
      </c>
      <c r="N19" s="16"/>
      <c r="O19" s="16">
        <v>4</v>
      </c>
      <c r="P19" s="14">
        <f t="shared" si="0"/>
        <v>2.3121387283236993E-2</v>
      </c>
    </row>
    <row r="20" spans="1:16" ht="45">
      <c r="A20" s="2">
        <v>10</v>
      </c>
      <c r="B20" s="23" t="s">
        <v>24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2</v>
      </c>
      <c r="N20" s="16">
        <v>1</v>
      </c>
      <c r="O20" s="16">
        <v>3</v>
      </c>
      <c r="P20" s="14">
        <f t="shared" si="0"/>
        <v>1.7341040462427744E-2</v>
      </c>
    </row>
    <row r="21" spans="1:16">
      <c r="A21" s="2"/>
      <c r="B21" s="23" t="s">
        <v>38</v>
      </c>
      <c r="C21" s="18">
        <v>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</v>
      </c>
      <c r="L21" s="18">
        <v>2</v>
      </c>
      <c r="M21" s="18">
        <v>2</v>
      </c>
      <c r="N21" s="18">
        <v>2</v>
      </c>
      <c r="O21" s="18">
        <v>9</v>
      </c>
      <c r="P21" s="14">
        <v>5.2023121387283225E-2</v>
      </c>
    </row>
    <row r="22" spans="1:16">
      <c r="A22" s="30" t="s">
        <v>31</v>
      </c>
      <c r="B22" s="30"/>
      <c r="C22" s="12">
        <f t="shared" ref="C22:O22" si="1">SUM(C11:C21)</f>
        <v>3</v>
      </c>
      <c r="D22" s="12">
        <f t="shared" si="1"/>
        <v>6</v>
      </c>
      <c r="E22" s="12">
        <f t="shared" si="1"/>
        <v>3</v>
      </c>
      <c r="F22" s="12">
        <f t="shared" si="1"/>
        <v>6</v>
      </c>
      <c r="G22" s="12">
        <f t="shared" si="1"/>
        <v>3</v>
      </c>
      <c r="H22" s="12">
        <f t="shared" si="1"/>
        <v>4</v>
      </c>
      <c r="I22" s="12">
        <f t="shared" si="1"/>
        <v>14</v>
      </c>
      <c r="J22" s="12">
        <f t="shared" si="1"/>
        <v>5</v>
      </c>
      <c r="K22" s="12">
        <f t="shared" si="1"/>
        <v>12</v>
      </c>
      <c r="L22" s="12">
        <f t="shared" si="1"/>
        <v>26</v>
      </c>
      <c r="M22" s="12">
        <f t="shared" si="1"/>
        <v>53</v>
      </c>
      <c r="N22" s="12">
        <f t="shared" si="1"/>
        <v>38</v>
      </c>
      <c r="O22" s="12">
        <f t="shared" si="1"/>
        <v>173</v>
      </c>
      <c r="P22" s="13">
        <f>O22/173</f>
        <v>1</v>
      </c>
    </row>
    <row r="23" spans="1:16">
      <c r="A23" s="9" t="s">
        <v>33</v>
      </c>
    </row>
  </sheetData>
  <sortState ref="A11:P27">
    <sortCondition descending="1" ref="O11:O27"/>
  </sortState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topLeftCell="A4"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17</v>
      </c>
      <c r="C11" s="22"/>
      <c r="D11" s="22">
        <v>1</v>
      </c>
      <c r="E11" s="22">
        <v>1</v>
      </c>
      <c r="F11" s="22">
        <v>1</v>
      </c>
      <c r="G11" s="22">
        <v>1</v>
      </c>
      <c r="H11" s="22">
        <v>2</v>
      </c>
      <c r="I11" s="22">
        <v>4</v>
      </c>
      <c r="J11" s="22">
        <v>1</v>
      </c>
      <c r="K11" s="22">
        <v>4</v>
      </c>
      <c r="L11" s="22">
        <v>4</v>
      </c>
      <c r="M11" s="22">
        <v>1</v>
      </c>
      <c r="N11" s="22"/>
      <c r="O11" s="22">
        <v>20</v>
      </c>
      <c r="P11" s="19">
        <f>O11/136</f>
        <v>0.14705882352941177</v>
      </c>
    </row>
    <row r="12" spans="1:16">
      <c r="A12" s="2">
        <v>2</v>
      </c>
      <c r="B12" s="23" t="s">
        <v>14</v>
      </c>
      <c r="C12" s="22"/>
      <c r="D12" s="22"/>
      <c r="E12" s="22"/>
      <c r="F12" s="22"/>
      <c r="G12" s="22"/>
      <c r="H12" s="22"/>
      <c r="I12" s="22">
        <v>1</v>
      </c>
      <c r="J12" s="22"/>
      <c r="K12" s="22">
        <v>5</v>
      </c>
      <c r="L12" s="22">
        <v>3</v>
      </c>
      <c r="M12" s="22">
        <v>5</v>
      </c>
      <c r="N12" s="22">
        <v>5</v>
      </c>
      <c r="O12" s="22">
        <v>19</v>
      </c>
      <c r="P12" s="19">
        <f t="shared" ref="P12:P20" si="0">O12/136</f>
        <v>0.13970588235294118</v>
      </c>
    </row>
    <row r="13" spans="1:16" ht="30">
      <c r="A13" s="2">
        <v>3</v>
      </c>
      <c r="B13" s="23" t="s">
        <v>18</v>
      </c>
      <c r="C13" s="22"/>
      <c r="D13" s="22"/>
      <c r="E13" s="22">
        <v>1</v>
      </c>
      <c r="F13" s="22"/>
      <c r="G13" s="22"/>
      <c r="H13" s="22"/>
      <c r="I13" s="22"/>
      <c r="J13" s="22"/>
      <c r="K13" s="22"/>
      <c r="L13" s="22">
        <v>1</v>
      </c>
      <c r="M13" s="22">
        <v>7</v>
      </c>
      <c r="N13" s="22">
        <v>7</v>
      </c>
      <c r="O13" s="22">
        <v>16</v>
      </c>
      <c r="P13" s="19">
        <f t="shared" si="0"/>
        <v>0.11764705882352941</v>
      </c>
    </row>
    <row r="14" spans="1:16">
      <c r="A14" s="2">
        <v>4</v>
      </c>
      <c r="B14" s="23" t="s">
        <v>13</v>
      </c>
      <c r="C14" s="22"/>
      <c r="D14" s="22"/>
      <c r="E14" s="22"/>
      <c r="F14" s="22">
        <v>1</v>
      </c>
      <c r="G14" s="22"/>
      <c r="H14" s="22"/>
      <c r="I14" s="22">
        <v>1</v>
      </c>
      <c r="J14" s="22"/>
      <c r="K14" s="22">
        <v>1</v>
      </c>
      <c r="L14" s="22">
        <v>2</v>
      </c>
      <c r="M14" s="22">
        <v>2</v>
      </c>
      <c r="N14" s="22">
        <v>8</v>
      </c>
      <c r="O14" s="22">
        <v>15</v>
      </c>
      <c r="P14" s="19">
        <f t="shared" si="0"/>
        <v>0.11029411764705882</v>
      </c>
    </row>
    <row r="15" spans="1:16">
      <c r="A15" s="2">
        <v>5</v>
      </c>
      <c r="B15" s="23" t="s">
        <v>16</v>
      </c>
      <c r="C15" s="22"/>
      <c r="D15" s="22"/>
      <c r="E15" s="22"/>
      <c r="F15" s="22"/>
      <c r="G15" s="22"/>
      <c r="H15" s="22">
        <v>1</v>
      </c>
      <c r="I15" s="22"/>
      <c r="J15" s="22"/>
      <c r="K15" s="22">
        <v>2</v>
      </c>
      <c r="L15" s="22">
        <v>3</v>
      </c>
      <c r="M15" s="22">
        <v>4</v>
      </c>
      <c r="N15" s="22">
        <v>3</v>
      </c>
      <c r="O15" s="22">
        <v>13</v>
      </c>
      <c r="P15" s="19">
        <f t="shared" si="0"/>
        <v>9.5588235294117641E-2</v>
      </c>
    </row>
    <row r="16" spans="1:16">
      <c r="A16" s="2">
        <v>6</v>
      </c>
      <c r="B16" s="23" t="s">
        <v>12</v>
      </c>
      <c r="C16" s="22"/>
      <c r="D16" s="22">
        <v>4</v>
      </c>
      <c r="E16" s="22">
        <v>1</v>
      </c>
      <c r="F16" s="22">
        <v>1</v>
      </c>
      <c r="G16" s="22"/>
      <c r="H16" s="22"/>
      <c r="I16" s="22"/>
      <c r="J16" s="22"/>
      <c r="K16" s="22">
        <v>1</v>
      </c>
      <c r="L16" s="22"/>
      <c r="M16" s="22"/>
      <c r="N16" s="22">
        <v>5</v>
      </c>
      <c r="O16" s="22">
        <v>12</v>
      </c>
      <c r="P16" s="19">
        <f t="shared" si="0"/>
        <v>8.8235294117647065E-2</v>
      </c>
    </row>
    <row r="17" spans="1:16">
      <c r="A17" s="2">
        <v>7</v>
      </c>
      <c r="B17" s="23" t="s">
        <v>19</v>
      </c>
      <c r="C17" s="22"/>
      <c r="D17" s="22"/>
      <c r="E17" s="22"/>
      <c r="F17" s="22"/>
      <c r="G17" s="22"/>
      <c r="H17" s="22"/>
      <c r="I17" s="22"/>
      <c r="J17" s="22"/>
      <c r="K17" s="22">
        <v>1</v>
      </c>
      <c r="L17" s="22">
        <v>2</v>
      </c>
      <c r="M17" s="22">
        <v>5</v>
      </c>
      <c r="N17" s="22">
        <v>3</v>
      </c>
      <c r="O17" s="22">
        <v>11</v>
      </c>
      <c r="P17" s="19">
        <f t="shared" si="0"/>
        <v>8.0882352941176475E-2</v>
      </c>
    </row>
    <row r="18" spans="1:16">
      <c r="A18" s="2">
        <v>8</v>
      </c>
      <c r="B18" s="23" t="s">
        <v>20</v>
      </c>
      <c r="C18" s="22"/>
      <c r="D18" s="22"/>
      <c r="E18" s="22"/>
      <c r="F18" s="22"/>
      <c r="G18" s="22"/>
      <c r="H18" s="22"/>
      <c r="I18" s="22">
        <v>1</v>
      </c>
      <c r="J18" s="22"/>
      <c r="K18" s="22">
        <v>1</v>
      </c>
      <c r="L18" s="22">
        <v>1</v>
      </c>
      <c r="M18" s="22">
        <v>4</v>
      </c>
      <c r="N18" s="22">
        <v>2</v>
      </c>
      <c r="O18" s="22">
        <v>9</v>
      </c>
      <c r="P18" s="19">
        <f t="shared" si="0"/>
        <v>6.6176470588235295E-2</v>
      </c>
    </row>
    <row r="19" spans="1:16" ht="30">
      <c r="A19" s="2">
        <v>9</v>
      </c>
      <c r="B19" s="23" t="s">
        <v>15</v>
      </c>
      <c r="C19" s="22"/>
      <c r="D19" s="22"/>
      <c r="E19" s="22">
        <v>1</v>
      </c>
      <c r="F19" s="22">
        <v>1</v>
      </c>
      <c r="G19" s="22"/>
      <c r="H19" s="22"/>
      <c r="I19" s="22">
        <v>1</v>
      </c>
      <c r="J19" s="22">
        <v>2</v>
      </c>
      <c r="K19" s="22">
        <v>2</v>
      </c>
      <c r="L19" s="22"/>
      <c r="M19" s="22">
        <v>1</v>
      </c>
      <c r="N19" s="22">
        <v>1</v>
      </c>
      <c r="O19" s="22">
        <v>9</v>
      </c>
      <c r="P19" s="19">
        <f t="shared" si="0"/>
        <v>6.6176470588235295E-2</v>
      </c>
    </row>
    <row r="20" spans="1:16" ht="30">
      <c r="A20" s="2">
        <v>10</v>
      </c>
      <c r="B20" s="23" t="s">
        <v>22</v>
      </c>
      <c r="C20" s="22"/>
      <c r="D20" s="22"/>
      <c r="E20" s="22"/>
      <c r="F20" s="22"/>
      <c r="G20" s="22"/>
      <c r="H20" s="22"/>
      <c r="I20" s="22"/>
      <c r="J20" s="22"/>
      <c r="K20" s="22"/>
      <c r="L20" s="22">
        <v>1</v>
      </c>
      <c r="M20" s="22">
        <v>1</v>
      </c>
      <c r="N20" s="22">
        <v>3</v>
      </c>
      <c r="O20" s="22">
        <v>5</v>
      </c>
      <c r="P20" s="19">
        <f t="shared" si="0"/>
        <v>3.6764705882352942E-2</v>
      </c>
    </row>
    <row r="21" spans="1:16">
      <c r="A21" s="2"/>
      <c r="B21" s="23" t="s">
        <v>32</v>
      </c>
      <c r="C21" s="22">
        <v>1</v>
      </c>
      <c r="D21" s="22">
        <v>0</v>
      </c>
      <c r="E21" s="22">
        <v>1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2</v>
      </c>
      <c r="M21" s="22">
        <v>2</v>
      </c>
      <c r="N21" s="22">
        <v>1</v>
      </c>
      <c r="O21" s="22">
        <v>7</v>
      </c>
      <c r="P21" s="19">
        <v>5.1470588235294122E-2</v>
      </c>
    </row>
    <row r="22" spans="1:16">
      <c r="A22" s="30" t="s">
        <v>31</v>
      </c>
      <c r="B22" s="30"/>
      <c r="C22" s="20">
        <f t="shared" ref="C22:O22" si="1">SUM(C11:C21)</f>
        <v>1</v>
      </c>
      <c r="D22" s="20">
        <f t="shared" si="1"/>
        <v>5</v>
      </c>
      <c r="E22" s="20">
        <f t="shared" si="1"/>
        <v>5</v>
      </c>
      <c r="F22" s="20">
        <f t="shared" si="1"/>
        <v>4</v>
      </c>
      <c r="G22" s="20">
        <f t="shared" si="1"/>
        <v>1</v>
      </c>
      <c r="H22" s="20">
        <f t="shared" si="1"/>
        <v>3</v>
      </c>
      <c r="I22" s="20">
        <f t="shared" si="1"/>
        <v>8</v>
      </c>
      <c r="J22" s="20">
        <f t="shared" si="1"/>
        <v>3</v>
      </c>
      <c r="K22" s="20">
        <f t="shared" si="1"/>
        <v>17</v>
      </c>
      <c r="L22" s="20">
        <f t="shared" si="1"/>
        <v>19</v>
      </c>
      <c r="M22" s="20">
        <f t="shared" si="1"/>
        <v>32</v>
      </c>
      <c r="N22" s="20">
        <f t="shared" si="1"/>
        <v>38</v>
      </c>
      <c r="O22" s="20">
        <f t="shared" si="1"/>
        <v>136</v>
      </c>
      <c r="P22" s="21">
        <f>O22/136</f>
        <v>1</v>
      </c>
    </row>
    <row r="23" spans="1:16">
      <c r="A23" s="9" t="s">
        <v>33</v>
      </c>
    </row>
  </sheetData>
  <sortState ref="B11:P24">
    <sortCondition descending="1" ref="O11:O24"/>
  </sortState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topLeftCell="A4"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1" t="s">
        <v>12</v>
      </c>
      <c r="C11" s="16"/>
      <c r="D11" s="16">
        <v>2</v>
      </c>
      <c r="E11" s="16"/>
      <c r="F11" s="16"/>
      <c r="G11" s="16"/>
      <c r="H11" s="16">
        <v>1</v>
      </c>
      <c r="I11" s="16">
        <v>1</v>
      </c>
      <c r="J11" s="16"/>
      <c r="K11" s="16"/>
      <c r="L11" s="16">
        <v>3</v>
      </c>
      <c r="M11" s="16">
        <v>19</v>
      </c>
      <c r="N11" s="16">
        <v>17</v>
      </c>
      <c r="O11" s="16">
        <v>43</v>
      </c>
      <c r="P11" s="14">
        <f>O11/207</f>
        <v>0.20772946859903382</v>
      </c>
    </row>
    <row r="12" spans="1:16">
      <c r="A12" s="2">
        <v>2</v>
      </c>
      <c r="B12" s="1" t="s">
        <v>17</v>
      </c>
      <c r="C12" s="16">
        <v>1</v>
      </c>
      <c r="D12" s="16">
        <v>8</v>
      </c>
      <c r="E12" s="16">
        <v>2</v>
      </c>
      <c r="F12" s="16">
        <v>1</v>
      </c>
      <c r="G12" s="16"/>
      <c r="H12" s="16"/>
      <c r="I12" s="16">
        <v>2</v>
      </c>
      <c r="J12" s="16">
        <v>1</v>
      </c>
      <c r="K12" s="16">
        <v>4</v>
      </c>
      <c r="L12" s="16">
        <v>3</v>
      </c>
      <c r="M12" s="16">
        <v>11</v>
      </c>
      <c r="N12" s="16">
        <v>1</v>
      </c>
      <c r="O12" s="16">
        <v>34</v>
      </c>
      <c r="P12" s="14">
        <f t="shared" ref="P12:P20" si="0">O12/207</f>
        <v>0.16425120772946861</v>
      </c>
    </row>
    <row r="13" spans="1:16" ht="30">
      <c r="A13" s="2">
        <v>3</v>
      </c>
      <c r="B13" s="1" t="s">
        <v>22</v>
      </c>
      <c r="C13" s="16"/>
      <c r="D13" s="16"/>
      <c r="E13" s="16">
        <v>1</v>
      </c>
      <c r="F13" s="16"/>
      <c r="G13" s="16"/>
      <c r="H13" s="16"/>
      <c r="I13" s="16">
        <v>1</v>
      </c>
      <c r="J13" s="16"/>
      <c r="K13" s="16">
        <v>1</v>
      </c>
      <c r="L13" s="16">
        <v>1</v>
      </c>
      <c r="M13" s="16">
        <v>16</v>
      </c>
      <c r="N13" s="16">
        <v>10</v>
      </c>
      <c r="O13" s="16">
        <v>30</v>
      </c>
      <c r="P13" s="14">
        <f t="shared" si="0"/>
        <v>0.14492753623188406</v>
      </c>
    </row>
    <row r="14" spans="1:16">
      <c r="A14" s="2">
        <v>4</v>
      </c>
      <c r="B14" s="1" t="s">
        <v>14</v>
      </c>
      <c r="C14" s="16"/>
      <c r="D14" s="16"/>
      <c r="E14" s="16"/>
      <c r="F14" s="16"/>
      <c r="G14" s="16"/>
      <c r="H14" s="16"/>
      <c r="I14" s="16"/>
      <c r="J14" s="16"/>
      <c r="K14" s="16">
        <v>3</v>
      </c>
      <c r="L14" s="16">
        <v>5</v>
      </c>
      <c r="M14" s="16">
        <v>11</v>
      </c>
      <c r="N14" s="16">
        <v>1</v>
      </c>
      <c r="O14" s="16">
        <v>20</v>
      </c>
      <c r="P14" s="14">
        <f t="shared" si="0"/>
        <v>9.6618357487922704E-2</v>
      </c>
    </row>
    <row r="15" spans="1:16">
      <c r="A15" s="2">
        <v>5</v>
      </c>
      <c r="B15" s="1" t="s">
        <v>13</v>
      </c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>
        <v>4</v>
      </c>
      <c r="M15" s="16">
        <v>8</v>
      </c>
      <c r="N15" s="16">
        <v>3</v>
      </c>
      <c r="O15" s="16">
        <v>16</v>
      </c>
      <c r="P15" s="14">
        <f t="shared" si="0"/>
        <v>7.7294685990338161E-2</v>
      </c>
    </row>
    <row r="16" spans="1:16">
      <c r="A16" s="2">
        <v>6</v>
      </c>
      <c r="B16" s="1" t="s">
        <v>20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2</v>
      </c>
      <c r="M16" s="16">
        <v>6</v>
      </c>
      <c r="N16" s="16">
        <v>6</v>
      </c>
      <c r="O16" s="16">
        <v>14</v>
      </c>
      <c r="P16" s="14">
        <f t="shared" si="0"/>
        <v>6.7632850241545889E-2</v>
      </c>
    </row>
    <row r="17" spans="1:16">
      <c r="A17" s="2">
        <v>7</v>
      </c>
      <c r="B17" s="1" t="s">
        <v>16</v>
      </c>
      <c r="C17" s="16"/>
      <c r="D17" s="16"/>
      <c r="E17" s="16"/>
      <c r="F17" s="16"/>
      <c r="G17" s="16"/>
      <c r="H17" s="16"/>
      <c r="I17" s="16"/>
      <c r="J17" s="16"/>
      <c r="K17" s="16">
        <v>1</v>
      </c>
      <c r="L17" s="16">
        <v>5</v>
      </c>
      <c r="M17" s="16">
        <v>6</v>
      </c>
      <c r="N17" s="16">
        <v>1</v>
      </c>
      <c r="O17" s="16">
        <v>13</v>
      </c>
      <c r="P17" s="14">
        <f t="shared" si="0"/>
        <v>6.280193236714976E-2</v>
      </c>
    </row>
    <row r="18" spans="1:16">
      <c r="A18" s="2">
        <v>8</v>
      </c>
      <c r="B18" s="1" t="s">
        <v>19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>
        <v>6</v>
      </c>
      <c r="N18" s="16">
        <v>3</v>
      </c>
      <c r="O18" s="16">
        <v>10</v>
      </c>
      <c r="P18" s="14">
        <f t="shared" si="0"/>
        <v>4.8309178743961352E-2</v>
      </c>
    </row>
    <row r="19" spans="1:16" ht="30">
      <c r="A19" s="2">
        <v>9</v>
      </c>
      <c r="B19" s="1" t="s">
        <v>18</v>
      </c>
      <c r="C19" s="16"/>
      <c r="D19" s="16"/>
      <c r="E19" s="16"/>
      <c r="F19" s="16"/>
      <c r="G19" s="16"/>
      <c r="H19" s="16"/>
      <c r="I19" s="16">
        <v>2</v>
      </c>
      <c r="J19" s="16"/>
      <c r="K19" s="16"/>
      <c r="L19" s="16">
        <v>1</v>
      </c>
      <c r="M19" s="16">
        <v>4</v>
      </c>
      <c r="N19" s="16">
        <v>1</v>
      </c>
      <c r="O19" s="16">
        <v>8</v>
      </c>
      <c r="P19" s="14">
        <f t="shared" si="0"/>
        <v>3.864734299516908E-2</v>
      </c>
    </row>
    <row r="20" spans="1:16">
      <c r="A20" s="2">
        <v>10</v>
      </c>
      <c r="B20" s="1" t="s">
        <v>21</v>
      </c>
      <c r="C20" s="16"/>
      <c r="D20" s="16">
        <v>1</v>
      </c>
      <c r="E20" s="16"/>
      <c r="F20" s="16"/>
      <c r="G20" s="16"/>
      <c r="H20" s="16">
        <v>1</v>
      </c>
      <c r="I20" s="16"/>
      <c r="J20" s="16"/>
      <c r="K20" s="16"/>
      <c r="L20" s="16"/>
      <c r="M20" s="16">
        <v>4</v>
      </c>
      <c r="N20" s="16"/>
      <c r="O20" s="16">
        <v>6</v>
      </c>
      <c r="P20" s="14">
        <f t="shared" si="0"/>
        <v>2.8985507246376812E-2</v>
      </c>
    </row>
    <row r="21" spans="1:16">
      <c r="A21" s="2"/>
      <c r="B21" s="1" t="s">
        <v>32</v>
      </c>
      <c r="C21" s="16">
        <v>4</v>
      </c>
      <c r="D21" s="16">
        <v>3</v>
      </c>
      <c r="E21" s="16">
        <v>0</v>
      </c>
      <c r="F21" s="16">
        <v>0</v>
      </c>
      <c r="G21" s="16">
        <v>1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2</v>
      </c>
      <c r="N21" s="16">
        <v>2</v>
      </c>
      <c r="O21" s="16">
        <v>13</v>
      </c>
      <c r="P21" s="14">
        <v>6.280193236714976E-2</v>
      </c>
    </row>
    <row r="22" spans="1:16">
      <c r="A22" s="30" t="s">
        <v>31</v>
      </c>
      <c r="B22" s="30"/>
      <c r="C22" s="12">
        <f t="shared" ref="C22:O22" si="1">SUM(C11:C21)</f>
        <v>5</v>
      </c>
      <c r="D22" s="12">
        <f t="shared" si="1"/>
        <v>14</v>
      </c>
      <c r="E22" s="12">
        <f t="shared" si="1"/>
        <v>3</v>
      </c>
      <c r="F22" s="12">
        <f t="shared" si="1"/>
        <v>1</v>
      </c>
      <c r="G22" s="12">
        <f t="shared" si="1"/>
        <v>1</v>
      </c>
      <c r="H22" s="12">
        <f t="shared" si="1"/>
        <v>2</v>
      </c>
      <c r="I22" s="12">
        <f t="shared" si="1"/>
        <v>7</v>
      </c>
      <c r="J22" s="12">
        <f t="shared" si="1"/>
        <v>1</v>
      </c>
      <c r="K22" s="12">
        <f t="shared" si="1"/>
        <v>10</v>
      </c>
      <c r="L22" s="12">
        <f t="shared" si="1"/>
        <v>25</v>
      </c>
      <c r="M22" s="12">
        <f t="shared" si="1"/>
        <v>93</v>
      </c>
      <c r="N22" s="12">
        <f t="shared" si="1"/>
        <v>45</v>
      </c>
      <c r="O22" s="12">
        <f t="shared" si="1"/>
        <v>207</v>
      </c>
      <c r="P22" s="13">
        <f>O22/207</f>
        <v>1</v>
      </c>
    </row>
    <row r="23" spans="1:16">
      <c r="A23" s="9" t="s">
        <v>33</v>
      </c>
    </row>
  </sheetData>
  <sortState ref="A11:P26">
    <sortCondition descending="1" ref="O11:O26"/>
  </sortState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O11" sqref="O11:O21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/>
      <c r="D11" s="16">
        <v>5</v>
      </c>
      <c r="E11" s="16">
        <v>3</v>
      </c>
      <c r="F11" s="16">
        <v>2</v>
      </c>
      <c r="G11" s="16"/>
      <c r="H11" s="16">
        <v>1</v>
      </c>
      <c r="I11" s="16">
        <v>2</v>
      </c>
      <c r="J11" s="16">
        <v>1</v>
      </c>
      <c r="K11" s="16">
        <v>6</v>
      </c>
      <c r="L11" s="16">
        <v>20</v>
      </c>
      <c r="M11" s="16">
        <v>43</v>
      </c>
      <c r="N11" s="16">
        <v>54</v>
      </c>
      <c r="O11" s="16">
        <v>137</v>
      </c>
      <c r="P11" s="14">
        <f>O11/477</f>
        <v>0.28721174004192873</v>
      </c>
    </row>
    <row r="12" spans="1:16">
      <c r="A12" s="2">
        <v>2</v>
      </c>
      <c r="B12" s="23" t="s">
        <v>17</v>
      </c>
      <c r="C12" s="16">
        <v>3</v>
      </c>
      <c r="D12" s="16">
        <v>7</v>
      </c>
      <c r="E12" s="16">
        <v>5</v>
      </c>
      <c r="F12" s="16">
        <v>4</v>
      </c>
      <c r="G12" s="16">
        <v>1</v>
      </c>
      <c r="H12" s="16">
        <v>3</v>
      </c>
      <c r="I12" s="16">
        <v>7</v>
      </c>
      <c r="J12" s="16">
        <v>3</v>
      </c>
      <c r="K12" s="16">
        <v>10</v>
      </c>
      <c r="L12" s="16">
        <v>9</v>
      </c>
      <c r="M12" s="16">
        <v>16</v>
      </c>
      <c r="N12" s="16">
        <v>5</v>
      </c>
      <c r="O12" s="16">
        <v>73</v>
      </c>
      <c r="P12" s="14">
        <f t="shared" ref="P12:P21" si="0">O12/477</f>
        <v>0.15303983228511531</v>
      </c>
    </row>
    <row r="13" spans="1:16">
      <c r="A13" s="2">
        <v>3</v>
      </c>
      <c r="B13" s="23" t="s">
        <v>13</v>
      </c>
      <c r="C13" s="16">
        <v>1</v>
      </c>
      <c r="D13" s="16"/>
      <c r="E13" s="16">
        <v>1</v>
      </c>
      <c r="F13" s="16">
        <v>1</v>
      </c>
      <c r="G13" s="16"/>
      <c r="H13" s="16"/>
      <c r="I13" s="16"/>
      <c r="J13" s="16"/>
      <c r="K13" s="16">
        <v>5</v>
      </c>
      <c r="L13" s="16">
        <v>7</v>
      </c>
      <c r="M13" s="16">
        <v>20</v>
      </c>
      <c r="N13" s="16">
        <v>25</v>
      </c>
      <c r="O13" s="16">
        <v>60</v>
      </c>
      <c r="P13" s="14">
        <f t="shared" si="0"/>
        <v>0.12578616352201258</v>
      </c>
    </row>
    <row r="14" spans="1:16">
      <c r="A14" s="2">
        <v>4</v>
      </c>
      <c r="B14" s="23" t="s">
        <v>14</v>
      </c>
      <c r="C14" s="16"/>
      <c r="D14" s="16"/>
      <c r="E14" s="16"/>
      <c r="F14" s="16">
        <v>2</v>
      </c>
      <c r="G14" s="16"/>
      <c r="H14" s="16">
        <v>1</v>
      </c>
      <c r="I14" s="16"/>
      <c r="J14" s="16"/>
      <c r="K14" s="16">
        <v>3</v>
      </c>
      <c r="L14" s="16">
        <v>9</v>
      </c>
      <c r="M14" s="16">
        <v>22</v>
      </c>
      <c r="N14" s="16">
        <v>8</v>
      </c>
      <c r="O14" s="16">
        <v>45</v>
      </c>
      <c r="P14" s="14">
        <f t="shared" si="0"/>
        <v>9.4339622641509441E-2</v>
      </c>
    </row>
    <row r="15" spans="1:16">
      <c r="A15" s="2">
        <v>5</v>
      </c>
      <c r="B15" s="23" t="s">
        <v>16</v>
      </c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>
        <v>9</v>
      </c>
      <c r="M15" s="16">
        <v>18</v>
      </c>
      <c r="N15" s="16">
        <v>8</v>
      </c>
      <c r="O15" s="16">
        <v>36</v>
      </c>
      <c r="P15" s="14">
        <f t="shared" si="0"/>
        <v>7.5471698113207544E-2</v>
      </c>
    </row>
    <row r="16" spans="1:16">
      <c r="A16" s="2">
        <v>6</v>
      </c>
      <c r="B16" s="23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1</v>
      </c>
      <c r="M16" s="16">
        <v>14</v>
      </c>
      <c r="N16" s="16">
        <v>20</v>
      </c>
      <c r="O16" s="16">
        <v>35</v>
      </c>
      <c r="P16" s="14">
        <f t="shared" si="0"/>
        <v>7.337526205450734E-2</v>
      </c>
    </row>
    <row r="17" spans="1:16">
      <c r="A17" s="2">
        <v>7</v>
      </c>
      <c r="B17" s="23" t="s">
        <v>20</v>
      </c>
      <c r="C17" s="16"/>
      <c r="D17" s="16"/>
      <c r="E17" s="16"/>
      <c r="F17" s="16">
        <v>1</v>
      </c>
      <c r="G17" s="16"/>
      <c r="H17" s="16">
        <v>1</v>
      </c>
      <c r="I17" s="16">
        <v>1</v>
      </c>
      <c r="J17" s="16">
        <v>1</v>
      </c>
      <c r="K17" s="16">
        <v>2</v>
      </c>
      <c r="L17" s="16"/>
      <c r="M17" s="16">
        <v>10</v>
      </c>
      <c r="N17" s="16">
        <v>12</v>
      </c>
      <c r="O17" s="16">
        <v>28</v>
      </c>
      <c r="P17" s="14">
        <f t="shared" si="0"/>
        <v>5.8700209643605873E-2</v>
      </c>
    </row>
    <row r="18" spans="1:16" ht="30">
      <c r="A18" s="2">
        <v>8</v>
      </c>
      <c r="B18" s="23" t="s">
        <v>22</v>
      </c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>
        <v>1</v>
      </c>
      <c r="M18" s="16">
        <v>6</v>
      </c>
      <c r="N18" s="16">
        <v>7</v>
      </c>
      <c r="O18" s="16">
        <v>15</v>
      </c>
      <c r="P18" s="14">
        <f t="shared" si="0"/>
        <v>3.1446540880503145E-2</v>
      </c>
    </row>
    <row r="19" spans="1:16">
      <c r="A19" s="2">
        <v>9</v>
      </c>
      <c r="B19" s="23" t="s">
        <v>21</v>
      </c>
      <c r="C19" s="16"/>
      <c r="D19" s="16"/>
      <c r="E19" s="16"/>
      <c r="F19" s="16">
        <v>2</v>
      </c>
      <c r="G19" s="16"/>
      <c r="H19" s="16">
        <v>1</v>
      </c>
      <c r="I19" s="16">
        <v>1</v>
      </c>
      <c r="J19" s="16"/>
      <c r="K19" s="16">
        <v>3</v>
      </c>
      <c r="L19" s="16">
        <v>2</v>
      </c>
      <c r="M19" s="16">
        <v>3</v>
      </c>
      <c r="N19" s="16">
        <v>2</v>
      </c>
      <c r="O19" s="16">
        <v>14</v>
      </c>
      <c r="P19" s="14">
        <f t="shared" si="0"/>
        <v>2.9350104821802937E-2</v>
      </c>
    </row>
    <row r="20" spans="1:16" ht="30">
      <c r="A20" s="2">
        <v>10</v>
      </c>
      <c r="B20" s="23" t="s">
        <v>15</v>
      </c>
      <c r="C20" s="16"/>
      <c r="D20" s="16">
        <v>1</v>
      </c>
      <c r="E20" s="16"/>
      <c r="F20" s="16"/>
      <c r="G20" s="16">
        <v>2</v>
      </c>
      <c r="H20" s="16"/>
      <c r="I20" s="16">
        <v>1</v>
      </c>
      <c r="J20" s="16"/>
      <c r="K20" s="16"/>
      <c r="L20" s="16">
        <v>2</v>
      </c>
      <c r="M20" s="16">
        <v>3</v>
      </c>
      <c r="N20" s="16">
        <v>1</v>
      </c>
      <c r="O20" s="16">
        <v>10</v>
      </c>
      <c r="P20" s="14">
        <f t="shared" si="0"/>
        <v>2.0964360587002098E-2</v>
      </c>
    </row>
    <row r="21" spans="1:16">
      <c r="A21" s="2"/>
      <c r="B21" s="23" t="s">
        <v>32</v>
      </c>
      <c r="C21" s="16">
        <v>7</v>
      </c>
      <c r="D21" s="16">
        <v>0</v>
      </c>
      <c r="E21" s="16">
        <v>0</v>
      </c>
      <c r="F21" s="16">
        <v>0</v>
      </c>
      <c r="G21" s="16">
        <v>0</v>
      </c>
      <c r="H21" s="16">
        <v>1</v>
      </c>
      <c r="I21" s="16">
        <v>2</v>
      </c>
      <c r="J21" s="16">
        <v>0</v>
      </c>
      <c r="K21" s="16">
        <v>4</v>
      </c>
      <c r="L21" s="16">
        <v>5</v>
      </c>
      <c r="M21" s="16">
        <v>2</v>
      </c>
      <c r="N21" s="16">
        <v>3</v>
      </c>
      <c r="O21" s="16">
        <v>24</v>
      </c>
      <c r="P21" s="14">
        <f t="shared" si="0"/>
        <v>5.0314465408805034E-2</v>
      </c>
    </row>
    <row r="22" spans="1:16" ht="15" customHeight="1">
      <c r="A22" s="30" t="s">
        <v>31</v>
      </c>
      <c r="B22" s="30"/>
      <c r="C22" s="12">
        <f t="shared" ref="C22:O22" si="1">SUM(C11:C21)</f>
        <v>11</v>
      </c>
      <c r="D22" s="12">
        <f t="shared" si="1"/>
        <v>13</v>
      </c>
      <c r="E22" s="12">
        <f t="shared" si="1"/>
        <v>9</v>
      </c>
      <c r="F22" s="12">
        <f t="shared" si="1"/>
        <v>12</v>
      </c>
      <c r="G22" s="12">
        <f t="shared" si="1"/>
        <v>3</v>
      </c>
      <c r="H22" s="12">
        <f t="shared" si="1"/>
        <v>8</v>
      </c>
      <c r="I22" s="12">
        <f t="shared" si="1"/>
        <v>14</v>
      </c>
      <c r="J22" s="12">
        <f t="shared" si="1"/>
        <v>5</v>
      </c>
      <c r="K22" s="12">
        <f t="shared" si="1"/>
        <v>35</v>
      </c>
      <c r="L22" s="12">
        <f t="shared" si="1"/>
        <v>65</v>
      </c>
      <c r="M22" s="12">
        <f t="shared" si="1"/>
        <v>157</v>
      </c>
      <c r="N22" s="12">
        <f t="shared" si="1"/>
        <v>145</v>
      </c>
      <c r="O22" s="12">
        <f t="shared" si="1"/>
        <v>477</v>
      </c>
      <c r="P22" s="13">
        <f>O22/477</f>
        <v>1</v>
      </c>
    </row>
    <row r="23" spans="1:16">
      <c r="A23" s="9" t="s">
        <v>33</v>
      </c>
    </row>
  </sheetData>
  <sortState ref="A11:O26">
    <sortCondition descending="1" ref="O11:O26"/>
  </sortState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opLeftCell="A4"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16">
        <v>3</v>
      </c>
      <c r="D11" s="16">
        <v>1</v>
      </c>
      <c r="E11" s="16">
        <v>1</v>
      </c>
      <c r="F11" s="16">
        <v>1</v>
      </c>
      <c r="G11" s="16">
        <v>2</v>
      </c>
      <c r="H11" s="16">
        <v>2</v>
      </c>
      <c r="I11" s="16">
        <v>3</v>
      </c>
      <c r="J11" s="16"/>
      <c r="K11" s="16">
        <v>4</v>
      </c>
      <c r="L11" s="16">
        <v>5</v>
      </c>
      <c r="M11" s="16">
        <v>23</v>
      </c>
      <c r="N11" s="16">
        <v>22</v>
      </c>
      <c r="O11" s="16">
        <v>67</v>
      </c>
      <c r="P11" s="14">
        <f>O11/314</f>
        <v>0.21337579617834396</v>
      </c>
    </row>
    <row r="12" spans="1:16">
      <c r="A12" s="2">
        <v>2</v>
      </c>
      <c r="B12" s="23" t="s">
        <v>13</v>
      </c>
      <c r="C12" s="16"/>
      <c r="D12" s="16"/>
      <c r="E12" s="16"/>
      <c r="F12" s="16"/>
      <c r="G12" s="16"/>
      <c r="H12" s="16"/>
      <c r="I12" s="16">
        <v>1</v>
      </c>
      <c r="J12" s="16">
        <v>1</v>
      </c>
      <c r="K12" s="16">
        <v>2</v>
      </c>
      <c r="L12" s="16">
        <v>1</v>
      </c>
      <c r="M12" s="16">
        <v>32</v>
      </c>
      <c r="N12" s="16">
        <v>21</v>
      </c>
      <c r="O12" s="16">
        <v>58</v>
      </c>
      <c r="P12" s="14">
        <f t="shared" ref="P12:P20" si="0">O12/314</f>
        <v>0.18471337579617833</v>
      </c>
    </row>
    <row r="13" spans="1:16" ht="30">
      <c r="A13" s="2">
        <v>3</v>
      </c>
      <c r="B13" s="23" t="s">
        <v>15</v>
      </c>
      <c r="C13" s="16"/>
      <c r="D13" s="16"/>
      <c r="E13" s="16"/>
      <c r="F13" s="16">
        <v>1</v>
      </c>
      <c r="G13" s="16">
        <v>1</v>
      </c>
      <c r="H13" s="16"/>
      <c r="I13" s="16">
        <v>5</v>
      </c>
      <c r="J13" s="16">
        <v>2</v>
      </c>
      <c r="K13" s="16">
        <v>3</v>
      </c>
      <c r="L13" s="16">
        <v>7</v>
      </c>
      <c r="M13" s="16">
        <v>3</v>
      </c>
      <c r="N13" s="16">
        <v>6</v>
      </c>
      <c r="O13" s="16">
        <v>28</v>
      </c>
      <c r="P13" s="14">
        <f t="shared" si="0"/>
        <v>8.9171974522292988E-2</v>
      </c>
    </row>
    <row r="14" spans="1:16">
      <c r="A14" s="2">
        <v>4</v>
      </c>
      <c r="B14" s="23" t="s">
        <v>19</v>
      </c>
      <c r="C14" s="16"/>
      <c r="D14" s="16"/>
      <c r="E14" s="16"/>
      <c r="F14" s="16">
        <v>3</v>
      </c>
      <c r="G14" s="16"/>
      <c r="H14" s="16"/>
      <c r="I14" s="16">
        <v>1</v>
      </c>
      <c r="J14" s="16"/>
      <c r="K14" s="16"/>
      <c r="L14" s="16">
        <v>1</v>
      </c>
      <c r="M14" s="16">
        <v>13</v>
      </c>
      <c r="N14" s="16">
        <v>5</v>
      </c>
      <c r="O14" s="16">
        <v>23</v>
      </c>
      <c r="P14" s="14">
        <f t="shared" si="0"/>
        <v>7.32484076433121E-2</v>
      </c>
    </row>
    <row r="15" spans="1:16" ht="30">
      <c r="A15" s="2">
        <v>5</v>
      </c>
      <c r="B15" s="23" t="s">
        <v>18</v>
      </c>
      <c r="C15" s="16"/>
      <c r="D15" s="16">
        <v>2</v>
      </c>
      <c r="E15" s="16"/>
      <c r="F15" s="16"/>
      <c r="G15" s="16"/>
      <c r="H15" s="16"/>
      <c r="I15" s="16">
        <v>3</v>
      </c>
      <c r="J15" s="16">
        <v>1</v>
      </c>
      <c r="K15" s="16">
        <v>1</v>
      </c>
      <c r="L15" s="16">
        <v>2</v>
      </c>
      <c r="M15" s="16">
        <v>9</v>
      </c>
      <c r="N15" s="16">
        <v>4</v>
      </c>
      <c r="O15" s="16">
        <v>22</v>
      </c>
      <c r="P15" s="14">
        <f t="shared" si="0"/>
        <v>7.0063694267515922E-2</v>
      </c>
    </row>
    <row r="16" spans="1:16">
      <c r="A16" s="2">
        <v>6</v>
      </c>
      <c r="B16" s="23" t="s">
        <v>20</v>
      </c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>
        <v>1</v>
      </c>
      <c r="M16" s="16">
        <v>8</v>
      </c>
      <c r="N16" s="16">
        <v>10</v>
      </c>
      <c r="O16" s="16">
        <v>20</v>
      </c>
      <c r="P16" s="14">
        <f t="shared" si="0"/>
        <v>6.3694267515923567E-2</v>
      </c>
    </row>
    <row r="17" spans="1:16">
      <c r="A17" s="2">
        <v>7</v>
      </c>
      <c r="B17" s="23" t="s">
        <v>16</v>
      </c>
      <c r="C17" s="16"/>
      <c r="D17" s="16">
        <v>1</v>
      </c>
      <c r="E17" s="16">
        <v>3</v>
      </c>
      <c r="F17" s="16"/>
      <c r="G17" s="16"/>
      <c r="H17" s="16"/>
      <c r="I17" s="16"/>
      <c r="J17" s="16"/>
      <c r="K17" s="16">
        <v>2</v>
      </c>
      <c r="L17" s="16">
        <v>6</v>
      </c>
      <c r="M17" s="16">
        <v>5</v>
      </c>
      <c r="N17" s="16">
        <v>3</v>
      </c>
      <c r="O17" s="16">
        <v>20</v>
      </c>
      <c r="P17" s="14">
        <f t="shared" si="0"/>
        <v>6.3694267515923567E-2</v>
      </c>
    </row>
    <row r="18" spans="1:16">
      <c r="A18" s="2">
        <v>8</v>
      </c>
      <c r="B18" s="23" t="s">
        <v>17</v>
      </c>
      <c r="C18" s="16"/>
      <c r="D18" s="16"/>
      <c r="E18" s="16">
        <v>1</v>
      </c>
      <c r="F18" s="16">
        <v>3</v>
      </c>
      <c r="G18" s="16"/>
      <c r="H18" s="16"/>
      <c r="I18" s="16">
        <v>3</v>
      </c>
      <c r="J18" s="16"/>
      <c r="K18" s="16">
        <v>4</v>
      </c>
      <c r="L18" s="16">
        <v>4</v>
      </c>
      <c r="M18" s="16">
        <v>1</v>
      </c>
      <c r="N18" s="16">
        <v>2</v>
      </c>
      <c r="O18" s="16">
        <v>18</v>
      </c>
      <c r="P18" s="14">
        <f t="shared" si="0"/>
        <v>5.7324840764331211E-2</v>
      </c>
    </row>
    <row r="19" spans="1:16">
      <c r="A19" s="2">
        <v>9</v>
      </c>
      <c r="B19" s="23" t="s">
        <v>21</v>
      </c>
      <c r="C19" s="16">
        <v>2</v>
      </c>
      <c r="D19" s="16">
        <v>1</v>
      </c>
      <c r="E19" s="16"/>
      <c r="F19" s="16">
        <v>1</v>
      </c>
      <c r="G19" s="16"/>
      <c r="H19" s="16">
        <v>1</v>
      </c>
      <c r="I19" s="16"/>
      <c r="J19" s="16">
        <v>1</v>
      </c>
      <c r="K19" s="16">
        <v>5</v>
      </c>
      <c r="L19" s="16">
        <v>3</v>
      </c>
      <c r="M19" s="16">
        <v>3</v>
      </c>
      <c r="N19" s="16">
        <v>1</v>
      </c>
      <c r="O19" s="16">
        <v>18</v>
      </c>
      <c r="P19" s="14">
        <f t="shared" si="0"/>
        <v>5.7324840764331211E-2</v>
      </c>
    </row>
    <row r="20" spans="1:16">
      <c r="A20" s="2">
        <v>10</v>
      </c>
      <c r="B20" s="23" t="s">
        <v>23</v>
      </c>
      <c r="C20" s="16">
        <v>7</v>
      </c>
      <c r="D20" s="16">
        <v>4</v>
      </c>
      <c r="E20" s="16"/>
      <c r="F20" s="16"/>
      <c r="G20" s="16"/>
      <c r="H20" s="16"/>
      <c r="I20" s="16"/>
      <c r="J20" s="16"/>
      <c r="K20" s="16"/>
      <c r="L20" s="16">
        <v>2</v>
      </c>
      <c r="M20" s="16"/>
      <c r="N20" s="16"/>
      <c r="O20" s="16">
        <v>13</v>
      </c>
      <c r="P20" s="14">
        <f t="shared" si="0"/>
        <v>4.1401273885350316E-2</v>
      </c>
    </row>
    <row r="21" spans="1:16">
      <c r="A21" s="2"/>
      <c r="B21" s="23" t="s">
        <v>32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2</v>
      </c>
      <c r="L21" s="16">
        <v>2</v>
      </c>
      <c r="M21" s="16">
        <v>14</v>
      </c>
      <c r="N21" s="16">
        <v>6</v>
      </c>
      <c r="O21" s="16">
        <v>27</v>
      </c>
      <c r="P21" s="14">
        <f>O21/314</f>
        <v>8.598726114649681E-2</v>
      </c>
    </row>
    <row r="22" spans="1:16">
      <c r="A22" s="30" t="s">
        <v>31</v>
      </c>
      <c r="B22" s="30"/>
      <c r="C22" s="12">
        <f t="shared" ref="C22:O22" si="1">SUM(C11:C21)</f>
        <v>13</v>
      </c>
      <c r="D22" s="12">
        <f t="shared" si="1"/>
        <v>10</v>
      </c>
      <c r="E22" s="12">
        <f t="shared" si="1"/>
        <v>5</v>
      </c>
      <c r="F22" s="12">
        <f t="shared" si="1"/>
        <v>11</v>
      </c>
      <c r="G22" s="12">
        <f t="shared" si="1"/>
        <v>3</v>
      </c>
      <c r="H22" s="12">
        <f t="shared" si="1"/>
        <v>3</v>
      </c>
      <c r="I22" s="12">
        <f t="shared" si="1"/>
        <v>16</v>
      </c>
      <c r="J22" s="12">
        <f t="shared" si="1"/>
        <v>5</v>
      </c>
      <c r="K22" s="12">
        <f t="shared" si="1"/>
        <v>23</v>
      </c>
      <c r="L22" s="12">
        <f t="shared" si="1"/>
        <v>34</v>
      </c>
      <c r="M22" s="12">
        <f t="shared" si="1"/>
        <v>111</v>
      </c>
      <c r="N22" s="12">
        <f t="shared" si="1"/>
        <v>80</v>
      </c>
      <c r="O22" s="12">
        <f t="shared" si="1"/>
        <v>314</v>
      </c>
      <c r="P22" s="13">
        <f>O22/314</f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topLeftCell="A4"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28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0" t="s">
        <v>0</v>
      </c>
      <c r="D9" s="30" t="s">
        <v>29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 t="s">
        <v>50</v>
      </c>
      <c r="P9" s="30" t="s">
        <v>30</v>
      </c>
    </row>
    <row r="10" spans="1:16" ht="30">
      <c r="A10" s="30"/>
      <c r="B10" s="30"/>
      <c r="C10" s="30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  <c r="M10" s="6" t="s">
        <v>10</v>
      </c>
      <c r="N10" s="6" t="s">
        <v>11</v>
      </c>
      <c r="O10" s="30"/>
      <c r="P10" s="30"/>
    </row>
    <row r="11" spans="1:16">
      <c r="A11" s="2">
        <v>1</v>
      </c>
      <c r="B11" s="23" t="s">
        <v>12</v>
      </c>
      <c r="C11" s="3">
        <v>4</v>
      </c>
      <c r="D11" s="3">
        <v>9</v>
      </c>
      <c r="E11" s="3">
        <v>3</v>
      </c>
      <c r="F11" s="3">
        <v>7</v>
      </c>
      <c r="G11" s="3">
        <v>2</v>
      </c>
      <c r="H11" s="3">
        <v>2</v>
      </c>
      <c r="I11" s="3"/>
      <c r="J11" s="3">
        <v>2</v>
      </c>
      <c r="K11" s="3">
        <v>5</v>
      </c>
      <c r="L11" s="3">
        <v>26</v>
      </c>
      <c r="M11" s="3">
        <v>60</v>
      </c>
      <c r="N11" s="3">
        <v>135</v>
      </c>
      <c r="O11" s="5">
        <v>255</v>
      </c>
      <c r="P11" s="4">
        <f>O11/1128</f>
        <v>0.22606382978723405</v>
      </c>
    </row>
    <row r="12" spans="1:16">
      <c r="A12" s="2">
        <v>2</v>
      </c>
      <c r="B12" s="23" t="s">
        <v>13</v>
      </c>
      <c r="C12" s="3"/>
      <c r="D12" s="3">
        <v>4</v>
      </c>
      <c r="E12" s="3"/>
      <c r="F12" s="3">
        <v>1</v>
      </c>
      <c r="G12" s="3"/>
      <c r="H12" s="3"/>
      <c r="I12" s="3">
        <v>1</v>
      </c>
      <c r="J12" s="3"/>
      <c r="K12" s="3">
        <v>10</v>
      </c>
      <c r="L12" s="3">
        <v>24</v>
      </c>
      <c r="M12" s="3">
        <v>59</v>
      </c>
      <c r="N12" s="3">
        <v>70</v>
      </c>
      <c r="O12" s="5">
        <v>169</v>
      </c>
      <c r="P12" s="4">
        <f t="shared" ref="P12:P20" si="0">O12/1128</f>
        <v>0.149822695035461</v>
      </c>
    </row>
    <row r="13" spans="1:16">
      <c r="A13" s="2">
        <v>3</v>
      </c>
      <c r="B13" s="23" t="s">
        <v>14</v>
      </c>
      <c r="C13" s="3"/>
      <c r="D13" s="3"/>
      <c r="E13" s="3"/>
      <c r="F13" s="3">
        <v>4</v>
      </c>
      <c r="G13" s="3"/>
      <c r="H13" s="3">
        <v>2</v>
      </c>
      <c r="I13" s="3">
        <v>5</v>
      </c>
      <c r="J13" s="3">
        <v>5</v>
      </c>
      <c r="K13" s="3">
        <v>11</v>
      </c>
      <c r="L13" s="3">
        <v>23</v>
      </c>
      <c r="M13" s="3">
        <v>73</v>
      </c>
      <c r="N13" s="3">
        <v>41</v>
      </c>
      <c r="O13" s="5">
        <v>164</v>
      </c>
      <c r="P13" s="4">
        <f t="shared" si="0"/>
        <v>0.1453900709219858</v>
      </c>
    </row>
    <row r="14" spans="1:16" ht="30">
      <c r="A14" s="2">
        <v>4</v>
      </c>
      <c r="B14" s="23" t="s">
        <v>15</v>
      </c>
      <c r="C14" s="3">
        <v>2</v>
      </c>
      <c r="D14" s="3">
        <v>8</v>
      </c>
      <c r="E14" s="3">
        <v>3</v>
      </c>
      <c r="F14" s="3">
        <v>2</v>
      </c>
      <c r="G14" s="3">
        <v>1</v>
      </c>
      <c r="H14" s="3">
        <v>5</v>
      </c>
      <c r="I14" s="3">
        <v>7</v>
      </c>
      <c r="J14" s="3">
        <v>3</v>
      </c>
      <c r="K14" s="3">
        <v>26</v>
      </c>
      <c r="L14" s="3">
        <v>16</v>
      </c>
      <c r="M14" s="3">
        <v>21</v>
      </c>
      <c r="N14" s="3">
        <v>9</v>
      </c>
      <c r="O14" s="5">
        <v>103</v>
      </c>
      <c r="P14" s="4">
        <f t="shared" si="0"/>
        <v>9.1312056737588659E-2</v>
      </c>
    </row>
    <row r="15" spans="1:16">
      <c r="A15" s="2">
        <v>5</v>
      </c>
      <c r="B15" s="23" t="s">
        <v>16</v>
      </c>
      <c r="C15" s="3">
        <v>2</v>
      </c>
      <c r="D15" s="3">
        <v>1</v>
      </c>
      <c r="E15" s="3"/>
      <c r="F15" s="3">
        <v>2</v>
      </c>
      <c r="G15" s="3"/>
      <c r="H15" s="3">
        <v>1</v>
      </c>
      <c r="I15" s="3"/>
      <c r="J15" s="3"/>
      <c r="K15" s="3">
        <v>13</v>
      </c>
      <c r="L15" s="3">
        <v>29</v>
      </c>
      <c r="M15" s="3">
        <v>32</v>
      </c>
      <c r="N15" s="3">
        <v>19</v>
      </c>
      <c r="O15" s="5">
        <v>99</v>
      </c>
      <c r="P15" s="4">
        <f t="shared" si="0"/>
        <v>8.7765957446808512E-2</v>
      </c>
    </row>
    <row r="16" spans="1:16">
      <c r="A16" s="2">
        <v>6</v>
      </c>
      <c r="B16" s="23" t="s">
        <v>17</v>
      </c>
      <c r="C16" s="3">
        <v>3</v>
      </c>
      <c r="D16" s="3">
        <v>3</v>
      </c>
      <c r="E16" s="3">
        <v>5</v>
      </c>
      <c r="F16" s="3">
        <v>5</v>
      </c>
      <c r="G16" s="3">
        <v>5</v>
      </c>
      <c r="H16" s="3">
        <v>2</v>
      </c>
      <c r="I16" s="3">
        <v>11</v>
      </c>
      <c r="J16" s="3">
        <v>4</v>
      </c>
      <c r="K16" s="3">
        <v>22</v>
      </c>
      <c r="L16" s="3">
        <v>13</v>
      </c>
      <c r="M16" s="3">
        <v>11</v>
      </c>
      <c r="N16" s="3">
        <v>2</v>
      </c>
      <c r="O16" s="5">
        <v>86</v>
      </c>
      <c r="P16" s="4">
        <f t="shared" si="0"/>
        <v>7.6241134751773049E-2</v>
      </c>
    </row>
    <row r="17" spans="1:16" ht="30">
      <c r="A17" s="2">
        <v>7</v>
      </c>
      <c r="B17" s="23" t="s">
        <v>18</v>
      </c>
      <c r="C17" s="3">
        <v>1</v>
      </c>
      <c r="D17" s="3">
        <v>7</v>
      </c>
      <c r="E17" s="3">
        <v>1</v>
      </c>
      <c r="F17" s="3">
        <v>1</v>
      </c>
      <c r="G17" s="3"/>
      <c r="H17" s="3"/>
      <c r="I17" s="3">
        <v>2</v>
      </c>
      <c r="J17" s="3"/>
      <c r="K17" s="3">
        <v>4</v>
      </c>
      <c r="L17" s="3">
        <v>4</v>
      </c>
      <c r="M17" s="3">
        <v>17</v>
      </c>
      <c r="N17" s="3">
        <v>16</v>
      </c>
      <c r="O17" s="5">
        <v>53</v>
      </c>
      <c r="P17" s="4">
        <f t="shared" si="0"/>
        <v>4.6985815602836878E-2</v>
      </c>
    </row>
    <row r="18" spans="1:16">
      <c r="A18" s="2">
        <v>8</v>
      </c>
      <c r="B18" s="23" t="s">
        <v>19</v>
      </c>
      <c r="C18" s="3"/>
      <c r="D18" s="3"/>
      <c r="E18" s="3"/>
      <c r="F18" s="3">
        <v>1</v>
      </c>
      <c r="G18" s="3"/>
      <c r="H18" s="3"/>
      <c r="I18" s="3"/>
      <c r="J18" s="3"/>
      <c r="K18" s="3">
        <v>5</v>
      </c>
      <c r="L18" s="3">
        <v>6</v>
      </c>
      <c r="M18" s="3">
        <v>15</v>
      </c>
      <c r="N18" s="3">
        <v>21</v>
      </c>
      <c r="O18" s="5">
        <v>48</v>
      </c>
      <c r="P18" s="4">
        <f t="shared" si="0"/>
        <v>4.2553191489361701E-2</v>
      </c>
    </row>
    <row r="19" spans="1:16">
      <c r="A19" s="2">
        <v>9</v>
      </c>
      <c r="B19" s="23" t="s">
        <v>20</v>
      </c>
      <c r="C19" s="3">
        <v>1</v>
      </c>
      <c r="D19" s="3"/>
      <c r="E19" s="3"/>
      <c r="F19" s="3"/>
      <c r="G19" s="3"/>
      <c r="H19" s="3"/>
      <c r="I19" s="3">
        <v>2</v>
      </c>
      <c r="J19" s="3">
        <v>1</v>
      </c>
      <c r="K19" s="3">
        <v>8</v>
      </c>
      <c r="L19" s="3">
        <v>5</v>
      </c>
      <c r="M19" s="3">
        <v>9</v>
      </c>
      <c r="N19" s="3">
        <v>12</v>
      </c>
      <c r="O19" s="5">
        <v>38</v>
      </c>
      <c r="P19" s="4">
        <f t="shared" si="0"/>
        <v>3.3687943262411348E-2</v>
      </c>
    </row>
    <row r="20" spans="1:16">
      <c r="A20" s="2">
        <v>10</v>
      </c>
      <c r="B20" s="23" t="s">
        <v>21</v>
      </c>
      <c r="C20" s="3">
        <v>1</v>
      </c>
      <c r="D20" s="3">
        <v>1</v>
      </c>
      <c r="E20" s="3">
        <v>2</v>
      </c>
      <c r="F20" s="3">
        <v>1</v>
      </c>
      <c r="G20" s="3">
        <v>3</v>
      </c>
      <c r="H20" s="3">
        <v>1</v>
      </c>
      <c r="I20" s="3">
        <v>5</v>
      </c>
      <c r="J20" s="3">
        <v>4</v>
      </c>
      <c r="K20" s="3">
        <v>2</v>
      </c>
      <c r="L20" s="3">
        <v>3</v>
      </c>
      <c r="M20" s="3">
        <v>5</v>
      </c>
      <c r="N20" s="3">
        <v>8</v>
      </c>
      <c r="O20" s="5">
        <v>36</v>
      </c>
      <c r="P20" s="4">
        <f t="shared" si="0"/>
        <v>3.1914893617021274E-2</v>
      </c>
    </row>
    <row r="21" spans="1:16">
      <c r="A21" s="2"/>
      <c r="B21" s="23" t="s">
        <v>32</v>
      </c>
      <c r="C21" s="3">
        <v>29</v>
      </c>
      <c r="D21" s="3">
        <v>6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4</v>
      </c>
      <c r="M21" s="3">
        <v>16</v>
      </c>
      <c r="N21" s="3">
        <v>19</v>
      </c>
      <c r="O21" s="5">
        <v>77</v>
      </c>
      <c r="P21" s="4">
        <v>6.8262411347517732E-2</v>
      </c>
    </row>
    <row r="22" spans="1:16">
      <c r="A22" s="32" t="s">
        <v>31</v>
      </c>
      <c r="B22" s="33"/>
      <c r="C22" s="7">
        <f t="shared" ref="C22:O22" si="1">SUM(C11:C21)</f>
        <v>43</v>
      </c>
      <c r="D22" s="7">
        <f t="shared" si="1"/>
        <v>39</v>
      </c>
      <c r="E22" s="7">
        <f t="shared" si="1"/>
        <v>14</v>
      </c>
      <c r="F22" s="7">
        <f t="shared" si="1"/>
        <v>25</v>
      </c>
      <c r="G22" s="7">
        <f t="shared" si="1"/>
        <v>11</v>
      </c>
      <c r="H22" s="7">
        <f t="shared" si="1"/>
        <v>13</v>
      </c>
      <c r="I22" s="7">
        <f t="shared" si="1"/>
        <v>33</v>
      </c>
      <c r="J22" s="7">
        <f t="shared" si="1"/>
        <v>19</v>
      </c>
      <c r="K22" s="7">
        <f t="shared" si="1"/>
        <v>108</v>
      </c>
      <c r="L22" s="7">
        <f t="shared" si="1"/>
        <v>153</v>
      </c>
      <c r="M22" s="7">
        <f t="shared" si="1"/>
        <v>318</v>
      </c>
      <c r="N22" s="7">
        <f t="shared" si="1"/>
        <v>352</v>
      </c>
      <c r="O22" s="12">
        <f t="shared" si="1"/>
        <v>1128</v>
      </c>
      <c r="P22" s="8">
        <f>O22/1128</f>
        <v>1</v>
      </c>
    </row>
    <row r="23" spans="1:16">
      <c r="A23" s="9" t="s">
        <v>33</v>
      </c>
    </row>
  </sheetData>
  <sortState ref="A9:O25">
    <sortCondition descending="1" ref="O9:O25"/>
  </sortState>
  <mergeCells count="9">
    <mergeCell ref="P9:P10"/>
    <mergeCell ref="A6:P6"/>
    <mergeCell ref="A7:P7"/>
    <mergeCell ref="A22:B22"/>
    <mergeCell ref="B9:B10"/>
    <mergeCell ref="A9:A10"/>
    <mergeCell ref="C9:C10"/>
    <mergeCell ref="O9:O10"/>
    <mergeCell ref="D9:N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0" sqref="D10:N10"/>
    </sheetView>
  </sheetViews>
  <sheetFormatPr baseColWidth="10" defaultRowHeight="15"/>
  <cols>
    <col min="1" max="1" width="4.28515625" customWidth="1"/>
    <col min="2" max="2" width="48.42578125" customWidth="1"/>
    <col min="3" max="3" width="8.140625" customWidth="1"/>
    <col min="4" max="4" width="8.5703125" customWidth="1"/>
    <col min="5" max="5" width="6.140625" customWidth="1"/>
    <col min="6" max="6" width="6.5703125" customWidth="1"/>
    <col min="7" max="7" width="6.85546875" customWidth="1"/>
    <col min="8" max="8" width="6.5703125" customWidth="1"/>
    <col min="9" max="9" width="6.42578125" customWidth="1"/>
    <col min="10" max="10" width="7.42578125" customWidth="1"/>
    <col min="11" max="11" width="7.140625" customWidth="1"/>
    <col min="12" max="12" width="8.140625" customWidth="1"/>
    <col min="13" max="13" width="6.7109375" customWidth="1"/>
    <col min="14" max="14" width="6.5703125" customWidth="1"/>
    <col min="15" max="15" width="10.42578125" customWidth="1"/>
  </cols>
  <sheetData>
    <row r="1" spans="1:16" ht="10.5" customHeight="1">
      <c r="A1" s="9" t="s">
        <v>34</v>
      </c>
    </row>
    <row r="2" spans="1:16" ht="10.5" customHeight="1">
      <c r="A2" s="11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0.5" customHeight="1">
      <c r="A3" s="11" t="s">
        <v>36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0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0.5" customHeight="1"/>
    <row r="6" spans="1:16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31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6" ht="15" customHeight="1">
      <c r="A9" s="30" t="s">
        <v>25</v>
      </c>
      <c r="B9" s="30" t="s">
        <v>26</v>
      </c>
      <c r="C9" s="34" t="s">
        <v>0</v>
      </c>
      <c r="D9" s="34" t="s">
        <v>29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0" t="s">
        <v>50</v>
      </c>
      <c r="P9" s="34" t="s">
        <v>30</v>
      </c>
    </row>
    <row r="10" spans="1:16" ht="30">
      <c r="A10" s="30"/>
      <c r="B10" s="30"/>
      <c r="C10" s="34"/>
      <c r="D10" s="24" t="s">
        <v>1</v>
      </c>
      <c r="E10" s="24" t="s">
        <v>2</v>
      </c>
      <c r="F10" s="24" t="s">
        <v>3</v>
      </c>
      <c r="G10" s="24" t="s">
        <v>4</v>
      </c>
      <c r="H10" s="24" t="s">
        <v>5</v>
      </c>
      <c r="I10" s="24" t="s">
        <v>6</v>
      </c>
      <c r="J10" s="24" t="s">
        <v>7</v>
      </c>
      <c r="K10" s="24" t="s">
        <v>8</v>
      </c>
      <c r="L10" s="24" t="s">
        <v>9</v>
      </c>
      <c r="M10" s="24" t="s">
        <v>10</v>
      </c>
      <c r="N10" s="24" t="s">
        <v>11</v>
      </c>
      <c r="O10" s="30"/>
      <c r="P10" s="34"/>
    </row>
    <row r="11" spans="1:16">
      <c r="A11" s="2">
        <v>1</v>
      </c>
      <c r="B11" s="23" t="s">
        <v>12</v>
      </c>
      <c r="C11" s="25"/>
      <c r="D11" s="25">
        <v>3</v>
      </c>
      <c r="E11" s="25">
        <v>2</v>
      </c>
      <c r="F11" s="25"/>
      <c r="G11" s="26"/>
      <c r="H11" s="26"/>
      <c r="I11" s="25"/>
      <c r="J11" s="25"/>
      <c r="K11" s="25">
        <v>1</v>
      </c>
      <c r="L11" s="25">
        <v>1</v>
      </c>
      <c r="M11" s="25">
        <v>10</v>
      </c>
      <c r="N11" s="25">
        <v>19</v>
      </c>
      <c r="O11" s="25">
        <v>36</v>
      </c>
      <c r="P11" s="27">
        <f>O11/207</f>
        <v>0.17391304347826086</v>
      </c>
    </row>
    <row r="12" spans="1:16">
      <c r="A12" s="2">
        <v>2</v>
      </c>
      <c r="B12" s="23" t="s">
        <v>19</v>
      </c>
      <c r="C12" s="25"/>
      <c r="D12" s="25"/>
      <c r="E12" s="25"/>
      <c r="F12" s="25"/>
      <c r="G12" s="26"/>
      <c r="H12" s="26"/>
      <c r="I12" s="25"/>
      <c r="J12" s="25"/>
      <c r="K12" s="25"/>
      <c r="L12" s="25">
        <v>2</v>
      </c>
      <c r="M12" s="25">
        <v>12</v>
      </c>
      <c r="N12" s="25">
        <v>20</v>
      </c>
      <c r="O12" s="25">
        <v>34</v>
      </c>
      <c r="P12" s="27">
        <f t="shared" ref="P12:P21" si="0">O12/207</f>
        <v>0.16425120772946861</v>
      </c>
    </row>
    <row r="13" spans="1:16">
      <c r="A13" s="2">
        <v>3</v>
      </c>
      <c r="B13" s="23" t="s">
        <v>17</v>
      </c>
      <c r="C13" s="25"/>
      <c r="D13" s="25">
        <v>10</v>
      </c>
      <c r="E13" s="25">
        <v>4</v>
      </c>
      <c r="F13" s="25">
        <v>1</v>
      </c>
      <c r="G13" s="26"/>
      <c r="H13" s="26"/>
      <c r="I13" s="25">
        <v>2</v>
      </c>
      <c r="J13" s="25"/>
      <c r="K13" s="25">
        <v>3</v>
      </c>
      <c r="L13" s="25">
        <v>2</v>
      </c>
      <c r="M13" s="25">
        <v>5</v>
      </c>
      <c r="N13" s="25">
        <v>4</v>
      </c>
      <c r="O13" s="25">
        <v>31</v>
      </c>
      <c r="P13" s="27">
        <f t="shared" si="0"/>
        <v>0.14975845410628019</v>
      </c>
    </row>
    <row r="14" spans="1:16">
      <c r="A14" s="2">
        <v>4</v>
      </c>
      <c r="B14" s="23" t="s">
        <v>14</v>
      </c>
      <c r="C14" s="25"/>
      <c r="D14" s="25"/>
      <c r="E14" s="25"/>
      <c r="F14" s="25">
        <v>1</v>
      </c>
      <c r="G14" s="26"/>
      <c r="H14" s="26"/>
      <c r="I14" s="25">
        <v>1</v>
      </c>
      <c r="J14" s="25"/>
      <c r="K14" s="25">
        <v>1</v>
      </c>
      <c r="L14" s="25">
        <v>3</v>
      </c>
      <c r="M14" s="25">
        <v>13</v>
      </c>
      <c r="N14" s="25">
        <v>3</v>
      </c>
      <c r="O14" s="25">
        <v>22</v>
      </c>
      <c r="P14" s="27">
        <f t="shared" si="0"/>
        <v>0.10628019323671498</v>
      </c>
    </row>
    <row r="15" spans="1:16">
      <c r="A15" s="2">
        <v>5</v>
      </c>
      <c r="B15" s="23" t="s">
        <v>16</v>
      </c>
      <c r="C15" s="25"/>
      <c r="D15" s="25">
        <v>1</v>
      </c>
      <c r="E15" s="25">
        <v>1</v>
      </c>
      <c r="F15" s="25"/>
      <c r="G15" s="26"/>
      <c r="H15" s="26"/>
      <c r="I15" s="25"/>
      <c r="J15" s="25"/>
      <c r="K15" s="25">
        <v>3</v>
      </c>
      <c r="L15" s="25">
        <v>6</v>
      </c>
      <c r="M15" s="25">
        <v>9</v>
      </c>
      <c r="N15" s="25">
        <v>1</v>
      </c>
      <c r="O15" s="25">
        <v>21</v>
      </c>
      <c r="P15" s="27">
        <f t="shared" si="0"/>
        <v>0.10144927536231885</v>
      </c>
    </row>
    <row r="16" spans="1:16">
      <c r="A16" s="2">
        <v>6</v>
      </c>
      <c r="B16" s="23" t="s">
        <v>13</v>
      </c>
      <c r="C16" s="25"/>
      <c r="D16" s="25"/>
      <c r="E16" s="25">
        <v>1</v>
      </c>
      <c r="F16" s="25"/>
      <c r="G16" s="26"/>
      <c r="H16" s="26"/>
      <c r="I16" s="25"/>
      <c r="J16" s="25"/>
      <c r="K16" s="25"/>
      <c r="L16" s="25">
        <v>2</v>
      </c>
      <c r="M16" s="25">
        <v>7</v>
      </c>
      <c r="N16" s="25">
        <v>7</v>
      </c>
      <c r="O16" s="25">
        <v>17</v>
      </c>
      <c r="P16" s="27">
        <f t="shared" si="0"/>
        <v>8.2125603864734303E-2</v>
      </c>
    </row>
    <row r="17" spans="1:16">
      <c r="A17" s="2">
        <v>7</v>
      </c>
      <c r="B17" s="23" t="s">
        <v>20</v>
      </c>
      <c r="C17" s="25"/>
      <c r="D17" s="25"/>
      <c r="E17" s="25">
        <v>1</v>
      </c>
      <c r="F17" s="25"/>
      <c r="G17" s="26"/>
      <c r="H17" s="26"/>
      <c r="I17" s="25"/>
      <c r="J17" s="25"/>
      <c r="K17" s="25">
        <v>2</v>
      </c>
      <c r="L17" s="25"/>
      <c r="M17" s="25">
        <v>9</v>
      </c>
      <c r="N17" s="25">
        <v>3</v>
      </c>
      <c r="O17" s="25">
        <v>15</v>
      </c>
      <c r="P17" s="27">
        <f t="shared" si="0"/>
        <v>7.2463768115942032E-2</v>
      </c>
    </row>
    <row r="18" spans="1:16">
      <c r="A18" s="2">
        <v>8</v>
      </c>
      <c r="B18" s="23" t="s">
        <v>23</v>
      </c>
      <c r="C18" s="25">
        <v>4</v>
      </c>
      <c r="D18" s="25">
        <v>5</v>
      </c>
      <c r="E18" s="25"/>
      <c r="F18" s="25"/>
      <c r="G18" s="26"/>
      <c r="H18" s="26"/>
      <c r="I18" s="25"/>
      <c r="J18" s="25">
        <v>1</v>
      </c>
      <c r="K18" s="25">
        <v>2</v>
      </c>
      <c r="L18" s="25"/>
      <c r="M18" s="25"/>
      <c r="N18" s="25"/>
      <c r="O18" s="25">
        <v>12</v>
      </c>
      <c r="P18" s="27">
        <f t="shared" si="0"/>
        <v>5.7971014492753624E-2</v>
      </c>
    </row>
    <row r="19" spans="1:16">
      <c r="A19" s="2">
        <v>9</v>
      </c>
      <c r="B19" s="23" t="s">
        <v>21</v>
      </c>
      <c r="C19" s="25"/>
      <c r="D19" s="25">
        <v>1</v>
      </c>
      <c r="E19" s="25">
        <v>1</v>
      </c>
      <c r="F19" s="25"/>
      <c r="G19" s="26"/>
      <c r="H19" s="26"/>
      <c r="I19" s="25"/>
      <c r="J19" s="25"/>
      <c r="K19" s="25">
        <v>2</v>
      </c>
      <c r="L19" s="25"/>
      <c r="M19" s="25"/>
      <c r="N19" s="25">
        <v>1</v>
      </c>
      <c r="O19" s="25">
        <v>5</v>
      </c>
      <c r="P19" s="27">
        <f t="shared" si="0"/>
        <v>2.4154589371980676E-2</v>
      </c>
    </row>
    <row r="20" spans="1:16" ht="30">
      <c r="A20" s="2">
        <v>10</v>
      </c>
      <c r="B20" s="23" t="s">
        <v>18</v>
      </c>
      <c r="C20" s="25"/>
      <c r="D20" s="25"/>
      <c r="E20" s="25"/>
      <c r="F20" s="25"/>
      <c r="G20" s="26"/>
      <c r="H20" s="26"/>
      <c r="I20" s="25">
        <v>2</v>
      </c>
      <c r="J20" s="25"/>
      <c r="K20" s="25"/>
      <c r="L20" s="25"/>
      <c r="M20" s="25"/>
      <c r="N20" s="25">
        <v>2</v>
      </c>
      <c r="O20" s="25">
        <v>4</v>
      </c>
      <c r="P20" s="27">
        <f t="shared" si="0"/>
        <v>1.932367149758454E-2</v>
      </c>
    </row>
    <row r="21" spans="1:16">
      <c r="A21" s="2"/>
      <c r="B21" s="23" t="s">
        <v>32</v>
      </c>
      <c r="C21" s="25">
        <v>1</v>
      </c>
      <c r="D21" s="25">
        <v>2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1</v>
      </c>
      <c r="L21" s="25">
        <v>0</v>
      </c>
      <c r="M21" s="25">
        <v>1</v>
      </c>
      <c r="N21" s="25">
        <v>4</v>
      </c>
      <c r="O21" s="25">
        <v>10</v>
      </c>
      <c r="P21" s="27">
        <f t="shared" si="0"/>
        <v>4.8309178743961352E-2</v>
      </c>
    </row>
    <row r="22" spans="1:16">
      <c r="A22" s="30" t="s">
        <v>31</v>
      </c>
      <c r="B22" s="30"/>
      <c r="C22" s="28">
        <f t="shared" ref="C22:O22" si="1">SUM(C11:C21)</f>
        <v>5</v>
      </c>
      <c r="D22" s="28">
        <f t="shared" si="1"/>
        <v>22</v>
      </c>
      <c r="E22" s="28">
        <f t="shared" si="1"/>
        <v>10</v>
      </c>
      <c r="F22" s="28">
        <f t="shared" si="1"/>
        <v>2</v>
      </c>
      <c r="G22" s="28">
        <f t="shared" si="1"/>
        <v>0</v>
      </c>
      <c r="H22" s="28">
        <f t="shared" si="1"/>
        <v>0</v>
      </c>
      <c r="I22" s="28">
        <f t="shared" si="1"/>
        <v>5</v>
      </c>
      <c r="J22" s="28">
        <f t="shared" si="1"/>
        <v>2</v>
      </c>
      <c r="K22" s="28">
        <f t="shared" si="1"/>
        <v>15</v>
      </c>
      <c r="L22" s="28">
        <f t="shared" si="1"/>
        <v>16</v>
      </c>
      <c r="M22" s="28">
        <f t="shared" si="1"/>
        <v>66</v>
      </c>
      <c r="N22" s="28">
        <f t="shared" si="1"/>
        <v>64</v>
      </c>
      <c r="O22" s="28">
        <f t="shared" si="1"/>
        <v>207</v>
      </c>
      <c r="P22" s="29">
        <f>O22/207</f>
        <v>1</v>
      </c>
    </row>
    <row r="23" spans="1:16">
      <c r="A23" s="9" t="s">
        <v>33</v>
      </c>
    </row>
  </sheetData>
  <mergeCells count="9">
    <mergeCell ref="A22:B22"/>
    <mergeCell ref="A6:P6"/>
    <mergeCell ref="A7:P7"/>
    <mergeCell ref="A9:A10"/>
    <mergeCell ref="B9:B10"/>
    <mergeCell ref="C9:C10"/>
    <mergeCell ref="D9:N9"/>
    <mergeCell ref="O9:O10"/>
    <mergeCell ref="P9:P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DIRESA CUSCO</vt:lpstr>
      <vt:lpstr>Acomayo</vt:lpstr>
      <vt:lpstr>Anta</vt:lpstr>
      <vt:lpstr>Calca</vt:lpstr>
      <vt:lpstr>Canas</vt:lpstr>
      <vt:lpstr>Canchis</vt:lpstr>
      <vt:lpstr>Chumbivilcas</vt:lpstr>
      <vt:lpstr>Cusco</vt:lpstr>
      <vt:lpstr>Espinar</vt:lpstr>
      <vt:lpstr>Convencion</vt:lpstr>
      <vt:lpstr>Paruro</vt:lpstr>
      <vt:lpstr>Paucartambo</vt:lpstr>
      <vt:lpstr>Quispicanchis</vt:lpstr>
      <vt:lpstr>Urubamba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usuario3</cp:lastModifiedBy>
  <dcterms:created xsi:type="dcterms:W3CDTF">2014-07-14T17:55:20Z</dcterms:created>
  <dcterms:modified xsi:type="dcterms:W3CDTF">2014-08-15T13:33:53Z</dcterms:modified>
</cp:coreProperties>
</file>